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. 2020" sheetId="1" r:id="rId1"/>
    <sheet name="І кв 2018 (2)" sheetId="2" state="hidden" r:id="rId2"/>
  </sheets>
  <definedNames>
    <definedName name="_xlnm.Print_Titles" localSheetId="0">'9 м. 2020'!$7:$10</definedName>
    <definedName name="_xlnm.Print_Titles" localSheetId="1">'І кв 2018 (2)'!$8:$11</definedName>
  </definedNames>
  <calcPr fullCalcOnLoad="1"/>
</workbook>
</file>

<file path=xl/sharedStrings.xml><?xml version="1.0" encoding="utf-8"?>
<sst xmlns="http://schemas.openxmlformats.org/spreadsheetml/2006/main" count="182" uniqueCount="108">
  <si>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</si>
  <si>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</si>
  <si>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</si>
  <si>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</si>
  <si>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</si>
  <si>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 xml:space="preserve">Податкові надходження </t>
  </si>
  <si>
    <t xml:space="preserve">Податки на доходи, податки на прибуток, податки на збільшення ринкової вартості </t>
  </si>
  <si>
    <t xml:space="preserve">Податок на прибуток підприємств </t>
  </si>
  <si>
    <t xml:space="preserve">Неподаткові надходження </t>
  </si>
  <si>
    <t xml:space="preserve">Доходи від власності та підприємницької діяльності </t>
  </si>
  <si>
    <t xml:space="preserve">Адміністративні збори та платежі, доходи від некомерційного та побічного продажу </t>
  </si>
  <si>
    <t xml:space="preserve">Інші неподаткові надходження                                                 </t>
  </si>
  <si>
    <t>Інші надходження</t>
  </si>
  <si>
    <t>Власні надходження бюджетних установ</t>
  </si>
  <si>
    <t xml:space="preserve">Від органів державного управління </t>
  </si>
  <si>
    <t>Дотації</t>
  </si>
  <si>
    <t>Субвенції</t>
  </si>
  <si>
    <t>Всього доходів</t>
  </si>
  <si>
    <t>Плата за оренду майна бюджетних установ</t>
  </si>
  <si>
    <t>Додаток 1</t>
  </si>
  <si>
    <t>до рішення  районної   ради</t>
  </si>
  <si>
    <t>Разом доходів</t>
  </si>
  <si>
    <t>Заступник голови районної ради</t>
  </si>
  <si>
    <t xml:space="preserve">Офіційні трансферти </t>
  </si>
  <si>
    <t>Податок на доходи фізичних осіб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</si>
  <si>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</si>
  <si>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</si>
  <si>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</si>
  <si>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</si>
  <si>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</si>
  <si>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</si>
  <si>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</si>
  <si>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Інші джерела власних надходжень бюджетних установ</t>
  </si>
  <si>
    <t>Благодійні внески, гранти та дарунки</t>
  </si>
  <si>
    <t>грн.</t>
  </si>
  <si>
    <t>Частина чистого прибутку (доходу) комунальних унітарних підприємств та їх об'єднань, що вилучається до  відповідного місцевого  бюджету</t>
  </si>
  <si>
    <t>Податок на прибуток підприємств та фінансових установ комунальної власності</t>
  </si>
  <si>
    <t>від  __________________</t>
  </si>
  <si>
    <t>8=гр6+гр7</t>
  </si>
  <si>
    <t>11=гр9+гр10</t>
  </si>
  <si>
    <t>12=гр9-гр3</t>
  </si>
  <si>
    <t>13=гр10-гр4</t>
  </si>
  <si>
    <t>14=гр12+гр13</t>
  </si>
  <si>
    <t>15=(гр9/гр6)*100</t>
  </si>
  <si>
    <t>16=(гр10/гр7)*100</t>
  </si>
  <si>
    <t>17=(гр11/гр 8)*100</t>
  </si>
  <si>
    <t>Надходження сум кредиторської та депонентської заборгованості підприємств, організіцій та установ,щодо яких минув строк позовної давності</t>
  </si>
  <si>
    <t>Відсоток виконання до затверджених показників (%)</t>
  </si>
  <si>
    <t>Надходження від плати за послуги, що надаються бюджетними установами згідно із законодавством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</si>
  <si>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</si>
  <si>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Базова дотація</t>
  </si>
  <si>
    <t>Освітня субвенція з державного бюджету місцевим бюджетас</t>
  </si>
  <si>
    <t>Медична субвенція з державного бюджету місцевим бюджетам</t>
  </si>
  <si>
    <t>сьомого скликання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</si>
  <si>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</si>
  <si>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</si>
  <si>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І.В.Клігунова</t>
  </si>
  <si>
    <t>Фактично надійшло за І квартал  2017 року</t>
  </si>
  <si>
    <t>Затверджено з урахуванням змін на 2018 рік</t>
  </si>
  <si>
    <t>Фактично надійшло за І квартал  2018 року</t>
  </si>
  <si>
    <t>Відхилення фактичних надходжень І кварталу  2018 року від фактичних надходжень І кварталу 2017 року</t>
  </si>
  <si>
    <t>Додаткова дотація з місцевого бюджету на  здійснення  переданих з державного бюджету видатків з утримання закладів освіти та охорони здоров'я за рахунок відповідної дотації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</si>
  <si>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</si>
  <si>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 місцевого бюджету на надання пільг та житлових 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</si>
  <si>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 місцевого бюджету на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за надання 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</si>
  <si>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 місцевого 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допомоги  непрацюючій особі, яка досягла загального пенсійного віку, але не набула права на пенсійну виплату, та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зарахунок відповідної субвенції з державного бюджету.</t>
  </si>
  <si>
    <t>Субвенція з місцевого бюджету на  здійснення переданих видатків 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</si>
  <si>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 окремих захворювань за рахунок  відповідної субвенції з державного бюджету</t>
  </si>
  <si>
    <t>Інші субвенції  з місцевого бюджету</t>
  </si>
  <si>
    <t>ДОХОДИ  КОНОТОПСЬКОГО РАЙОННОГО  БЮДЖЕТУ  ЗА І КВАРТАЛ 2018 РОКУ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</si>
  <si>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</si>
  <si>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Субвенція з державного бюджету місцевим бюджетам на здійснення заходів, щодо соціально-економічного розвитку окремих територій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</si>
  <si>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</si>
  <si>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 для суспільних потреб земельних ділянок та розміщення на них інших об'єктів нерухомого майна, що перебувають у приватній власності фізичних, або юридичних осіб</t>
  </si>
  <si>
    <t>Доходи від операцій з капіталом</t>
  </si>
  <si>
    <t>Надходження від продажу основного капіталу</t>
  </si>
  <si>
    <t>Освітня субвенція з державного бюджету місцевим бюджетам</t>
  </si>
  <si>
    <t>ККД</t>
  </si>
  <si>
    <t xml:space="preserve">Найменування доходів </t>
  </si>
  <si>
    <t>12=(гр9/гр3)*100</t>
  </si>
  <si>
    <t>13=(гр10/гр4)*100</t>
  </si>
  <si>
    <t>14=(гр11/гр5)*100</t>
  </si>
  <si>
    <t xml:space="preserve">Відсоток виконання до затверджених з урахуванням змін показників </t>
  </si>
  <si>
    <t xml:space="preserve"> Інші субвенції  з місцевого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</si>
  <si>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</si>
  <si>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та збір на доходи фізичних осіб</t>
  </si>
  <si>
    <t xml:space="preserve">Адміністративні збори та платежі, доходи від некомерційної господарської діяльності </t>
  </si>
  <si>
    <t>Кошти від реалізації безхазяйного майна, знахідок, спадкового майна, майна одержаного територіальною громадою в порядку спадкування чи дарування, а  також валютні цінності і грошові кошти власники яких невідомі</t>
  </si>
  <si>
    <t>Рентна плата за спеціальне використання  лісових ресурсів</t>
  </si>
  <si>
    <t>Рентна плата за спеціальне використання  лісових ресурсів в частині днревини, заготовленої в порядку рубок головного користування</t>
  </si>
  <si>
    <t>Затверджено з урахуванням змін               на 2020 рік</t>
  </si>
  <si>
    <t>Плата за надання інших адміністративних послуг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</si>
  <si>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</si>
  <si>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Адміністративні штрафи та інші санкції</t>
  </si>
  <si>
    <t>Надходження коштів від відшкодування втрат сільськогосподарського і лісогосподарського виробництва</t>
  </si>
  <si>
    <t>Рентна плата  за використання інших природних ресурсів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</si>
  <si>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</si>
  <si>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</si>
  <si>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</si>
  <si>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від 21.10.2020 </t>
  </si>
  <si>
    <t>Доходи  районного бюджету Конотопського району  за 9 місяців 2020 року</t>
  </si>
  <si>
    <t>Фактично надійшло за  9 місяців            2019 року</t>
  </si>
  <si>
    <t>Фактично надійшло за  9 місяців            2020 року</t>
  </si>
  <si>
    <t>Відхилення фактичних доходів за  9 місяців  2020 року до фактичних доходів за 9 місяців 2019 року (%)</t>
  </si>
  <si>
    <t>Субвенція з місцевого бюджету на проедення виборів депутатів місцевих рад та сільських, селищних , міських голів за рахунок 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</si>
  <si>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</si>
  <si>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Голова</t>
  </si>
  <si>
    <t>А.БОЯРЧУК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</si>
</sst>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</numFmts>
  <fonts count="3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b/>
      <sz val="13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0"/>
    </font>
    <font>
      <sz val="11"/>
      <color indexed="8"/>
      <name val="Times New Roman ANS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3" fillId="3" borderId="1" applyNumberFormat="0" applyAlignment="0" applyProtection="0"/>
    <xf numFmtId="0" fontId="24" fillId="9" borderId="2" applyNumberFormat="0" applyAlignment="0" applyProtection="0"/>
    <xf numFmtId="0" fontId="25" fillId="9" borderId="1" applyNumberFormat="0" applyAlignment="0" applyProtection="0"/>
    <xf numFmtId="0" fontId="1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4" borderId="7" applyNumberFormat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7" fillId="7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10" fillId="4" borderId="10" xfId="0" applyFont="1" applyFill="1" applyBorder="1" applyAlignment="1">
      <alignment horizontal="justify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208" fontId="1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208" fontId="3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6" fillId="0" borderId="10" xfId="0" applyFont="1" applyBorder="1" applyAlignment="1">
      <alignment wrapText="1"/>
    </xf>
    <xf numFmtId="1" fontId="3" fillId="0" borderId="11" xfId="0" applyNumberFormat="1" applyFont="1" applyBorder="1" applyAlignment="1">
      <alignment horizontal="right" vertical="center"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justify" wrapText="1"/>
    </xf>
    <xf numFmtId="0" fontId="6" fillId="0" borderId="0" xfId="0" applyFont="1" applyAlignment="1">
      <alignment/>
    </xf>
    <xf numFmtId="0" fontId="3" fillId="0" borderId="12" xfId="0" applyFont="1" applyBorder="1" applyAlignment="1">
      <alignment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4" borderId="12" xfId="0" applyFont="1" applyFill="1" applyBorder="1" applyAlignment="1">
      <alignment horizontal="right" wrapText="1"/>
    </xf>
    <xf numFmtId="0" fontId="18" fillId="0" borderId="10" xfId="0" applyFont="1" applyBorder="1" applyAlignment="1">
      <alignment wrapText="1"/>
    </xf>
    <xf numFmtId="0" fontId="20" fillId="0" borderId="10" xfId="0" applyFont="1" applyBorder="1" applyAlignment="1">
      <alignment vertical="center" wrapText="1"/>
    </xf>
    <xf numFmtId="0" fontId="19" fillId="0" borderId="12" xfId="0" applyFont="1" applyBorder="1" applyAlignment="1">
      <alignment horizontal="right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wrapText="1"/>
    </xf>
    <xf numFmtId="2" fontId="1" fillId="0" borderId="18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view="pageBreakPreview" zoomScale="69" zoomScaleNormal="95" zoomScaleSheetLayoutView="69" zoomScalePageLayoutView="0" workbookViewId="0" topLeftCell="A1">
      <pane xSplit="2" ySplit="10" topLeftCell="C6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70" sqref="L70"/>
    </sheetView>
  </sheetViews>
  <sheetFormatPr defaultColWidth="9.140625" defaultRowHeight="12.75"/>
  <cols>
    <col min="1" max="1" width="13.28125" style="0" bestFit="1" customWidth="1"/>
    <col min="2" max="2" width="50.00390625" style="0" customWidth="1"/>
    <col min="3" max="3" width="15.28125" style="0" customWidth="1"/>
    <col min="4" max="4" width="13.8515625" style="0" customWidth="1"/>
    <col min="5" max="5" width="15.7109375" style="0" customWidth="1"/>
    <col min="6" max="6" width="16.7109375" style="0" customWidth="1"/>
    <col min="7" max="7" width="14.57421875" style="0" customWidth="1"/>
    <col min="8" max="8" width="16.421875" style="0" customWidth="1"/>
    <col min="9" max="9" width="14.57421875" style="0" customWidth="1"/>
    <col min="10" max="10" width="13.140625" style="0" customWidth="1"/>
    <col min="11" max="11" width="14.8515625" style="0" customWidth="1"/>
    <col min="12" max="12" width="14.28125" style="0" customWidth="1"/>
    <col min="13" max="13" width="13.28125" style="0" customWidth="1"/>
    <col min="14" max="14" width="14.00390625" style="0" customWidth="1"/>
    <col min="15" max="15" width="12.7109375" style="0" customWidth="1"/>
    <col min="16" max="17" width="12.00390625" style="0" customWidth="1"/>
  </cols>
  <sheetData>
    <row r="1" spans="8:15" ht="15.75">
      <c r="H1" s="1"/>
      <c r="O1" s="30" t="s">
        <v>19</v>
      </c>
    </row>
    <row r="2" spans="8:15" ht="15.75">
      <c r="H2" s="1"/>
      <c r="O2" s="30" t="s">
        <v>20</v>
      </c>
    </row>
    <row r="3" spans="8:15" ht="15.75">
      <c r="H3" s="1"/>
      <c r="O3" s="30" t="s">
        <v>53</v>
      </c>
    </row>
    <row r="4" spans="8:15" ht="15.75">
      <c r="H4" s="1"/>
      <c r="O4" s="30" t="s">
        <v>99</v>
      </c>
    </row>
    <row r="5" spans="1:17" ht="21.75" customHeight="1">
      <c r="A5" s="55" t="s">
        <v>100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ht="13.5" customHeight="1">
      <c r="Q6" s="6" t="s">
        <v>34</v>
      </c>
    </row>
    <row r="7" spans="1:17" ht="48.75" customHeight="1">
      <c r="A7" s="56" t="s">
        <v>77</v>
      </c>
      <c r="B7" s="52" t="s">
        <v>78</v>
      </c>
      <c r="C7" s="59" t="s">
        <v>101</v>
      </c>
      <c r="D7" s="60"/>
      <c r="E7" s="61"/>
      <c r="F7" s="62" t="s">
        <v>90</v>
      </c>
      <c r="G7" s="63"/>
      <c r="H7" s="64"/>
      <c r="I7" s="59" t="s">
        <v>102</v>
      </c>
      <c r="J7" s="60"/>
      <c r="K7" s="61"/>
      <c r="L7" s="49" t="s">
        <v>103</v>
      </c>
      <c r="M7" s="65"/>
      <c r="N7" s="50"/>
      <c r="O7" s="66" t="s">
        <v>82</v>
      </c>
      <c r="P7" s="67"/>
      <c r="Q7" s="68"/>
    </row>
    <row r="8" spans="1:17" ht="26.25" customHeight="1">
      <c r="A8" s="57"/>
      <c r="B8" s="52"/>
      <c r="C8" s="52" t="s">
        <v>2</v>
      </c>
      <c r="D8" s="53" t="s">
        <v>3</v>
      </c>
      <c r="E8" s="51" t="s">
        <v>4</v>
      </c>
      <c r="F8" s="52" t="s">
        <v>2</v>
      </c>
      <c r="G8" s="69" t="s">
        <v>3</v>
      </c>
      <c r="H8" s="51" t="s">
        <v>4</v>
      </c>
      <c r="I8" s="52" t="s">
        <v>2</v>
      </c>
      <c r="J8" s="53" t="s">
        <v>3</v>
      </c>
      <c r="K8" s="51" t="s">
        <v>4</v>
      </c>
      <c r="L8" s="52" t="s">
        <v>2</v>
      </c>
      <c r="M8" s="53" t="s">
        <v>3</v>
      </c>
      <c r="N8" s="51" t="s">
        <v>4</v>
      </c>
      <c r="O8" s="52" t="s">
        <v>2</v>
      </c>
      <c r="P8" s="53" t="s">
        <v>3</v>
      </c>
      <c r="Q8" s="51" t="s">
        <v>4</v>
      </c>
    </row>
    <row r="9" spans="1:17" ht="7.5" customHeight="1" hidden="1">
      <c r="A9" s="58"/>
      <c r="B9" s="52"/>
      <c r="C9" s="52"/>
      <c r="D9" s="54"/>
      <c r="E9" s="51"/>
      <c r="F9" s="52"/>
      <c r="G9" s="70"/>
      <c r="H9" s="51"/>
      <c r="I9" s="52"/>
      <c r="J9" s="54"/>
      <c r="K9" s="51"/>
      <c r="L9" s="52"/>
      <c r="M9" s="54"/>
      <c r="N9" s="51"/>
      <c r="O9" s="52"/>
      <c r="P9" s="54"/>
      <c r="Q9" s="51"/>
    </row>
    <row r="10" spans="1:17" s="37" customFormat="1" ht="12.75">
      <c r="A10" s="10">
        <v>1</v>
      </c>
      <c r="B10" s="10">
        <v>2</v>
      </c>
      <c r="C10" s="10">
        <v>9</v>
      </c>
      <c r="D10" s="10">
        <v>10</v>
      </c>
      <c r="E10" s="10" t="s">
        <v>39</v>
      </c>
      <c r="F10" s="10">
        <v>6</v>
      </c>
      <c r="G10" s="10">
        <v>7</v>
      </c>
      <c r="H10" s="10" t="s">
        <v>38</v>
      </c>
      <c r="I10" s="10">
        <v>9</v>
      </c>
      <c r="J10" s="10">
        <v>10</v>
      </c>
      <c r="K10" s="10" t="s">
        <v>39</v>
      </c>
      <c r="L10" s="26" t="s">
        <v>79</v>
      </c>
      <c r="M10" s="26" t="s">
        <v>80</v>
      </c>
      <c r="N10" s="26" t="s">
        <v>81</v>
      </c>
      <c r="O10" s="26" t="s">
        <v>43</v>
      </c>
      <c r="P10" s="28" t="s">
        <v>44</v>
      </c>
      <c r="Q10" s="28" t="s">
        <v>45</v>
      </c>
    </row>
    <row r="11" spans="1:17" ht="15.75">
      <c r="A11" s="2">
        <v>10000000</v>
      </c>
      <c r="B11" s="16" t="s">
        <v>5</v>
      </c>
      <c r="C11" s="17">
        <f>C12+C20</f>
        <v>26381527.1</v>
      </c>
      <c r="D11" s="17">
        <f>D12+D20</f>
        <v>0</v>
      </c>
      <c r="E11" s="17">
        <f aca="true" t="shared" si="0" ref="E11:E35">C11+D11</f>
        <v>26381527.1</v>
      </c>
      <c r="F11" s="17">
        <f>F12+F20</f>
        <v>42290620</v>
      </c>
      <c r="G11" s="17">
        <f>G12+G20</f>
        <v>0</v>
      </c>
      <c r="H11" s="17">
        <f>F11+G11</f>
        <v>42290620</v>
      </c>
      <c r="I11" s="17">
        <f>I12+I20</f>
        <v>27853735.89</v>
      </c>
      <c r="J11" s="17">
        <f>J12+J20</f>
        <v>0</v>
      </c>
      <c r="K11" s="17">
        <f>I11+J11</f>
        <v>27853735.89</v>
      </c>
      <c r="L11" s="27">
        <f aca="true" t="shared" si="1" ref="L11:L25">I11/C11*100</f>
        <v>105.58045326345038</v>
      </c>
      <c r="M11" s="27"/>
      <c r="N11" s="27">
        <f aca="true" t="shared" si="2" ref="N11:N22">K11/E11*100</f>
        <v>105.58045326345038</v>
      </c>
      <c r="O11" s="27">
        <f aca="true" t="shared" si="3" ref="O11:O33">I11/F11*100</f>
        <v>65.86268040052381</v>
      </c>
      <c r="P11" s="27"/>
      <c r="Q11" s="27">
        <f aca="true" t="shared" si="4" ref="Q11:Q43">K11/H11*100</f>
        <v>65.86268040052381</v>
      </c>
    </row>
    <row r="12" spans="1:17" ht="31.5">
      <c r="A12" s="2">
        <v>11000000</v>
      </c>
      <c r="B12" s="15" t="s">
        <v>6</v>
      </c>
      <c r="C12" s="17">
        <f>C13+C18</f>
        <v>26135351.740000002</v>
      </c>
      <c r="D12" s="17"/>
      <c r="E12" s="17">
        <f t="shared" si="0"/>
        <v>26135351.740000002</v>
      </c>
      <c r="F12" s="17">
        <f>F13+F18</f>
        <v>42080240</v>
      </c>
      <c r="G12" s="17"/>
      <c r="H12" s="17">
        <f aca="true" t="shared" si="5" ref="H12:H69">F12+G12</f>
        <v>42080240</v>
      </c>
      <c r="I12" s="17">
        <f>I13+I18</f>
        <v>27624856.1</v>
      </c>
      <c r="J12" s="17"/>
      <c r="K12" s="17">
        <f aca="true" t="shared" si="6" ref="K12:K69">I12+J12</f>
        <v>27624856.1</v>
      </c>
      <c r="L12" s="27">
        <f t="shared" si="1"/>
        <v>105.69919385366573</v>
      </c>
      <c r="M12" s="27"/>
      <c r="N12" s="27">
        <f t="shared" si="2"/>
        <v>105.69919385366573</v>
      </c>
      <c r="O12" s="27">
        <f t="shared" si="3"/>
        <v>65.64804787235055</v>
      </c>
      <c r="P12" s="27"/>
      <c r="Q12" s="27">
        <f t="shared" si="4"/>
        <v>65.64804787235055</v>
      </c>
    </row>
    <row r="13" spans="1:17" ht="15.75">
      <c r="A13" s="2">
        <v>11010000</v>
      </c>
      <c r="B13" s="15" t="s">
        <v>85</v>
      </c>
      <c r="C13" s="17">
        <f>C14+C15+C16+C17</f>
        <v>26135159.28</v>
      </c>
      <c r="D13" s="17"/>
      <c r="E13" s="17">
        <f t="shared" si="0"/>
        <v>26135159.28</v>
      </c>
      <c r="F13" s="17">
        <f>F14+F15+F16+F17</f>
        <v>42080240</v>
      </c>
      <c r="G13" s="17"/>
      <c r="H13" s="17">
        <f t="shared" si="5"/>
        <v>42080240</v>
      </c>
      <c r="I13" s="17">
        <f>I14+I15+I16+I17</f>
        <v>27624856.1</v>
      </c>
      <c r="J13" s="17"/>
      <c r="K13" s="17">
        <f t="shared" si="6"/>
        <v>27624856.1</v>
      </c>
      <c r="L13" s="27">
        <f t="shared" si="1"/>
        <v>105.69997222530799</v>
      </c>
      <c r="M13" s="27"/>
      <c r="N13" s="27">
        <f t="shared" si="2"/>
        <v>105.69997222530799</v>
      </c>
      <c r="O13" s="27">
        <f t="shared" si="3"/>
        <v>65.64804787235055</v>
      </c>
      <c r="P13" s="27"/>
      <c r="Q13" s="27">
        <f t="shared" si="4"/>
        <v>65.64804787235055</v>
      </c>
    </row>
    <row r="14" spans="1:17" ht="45.75" customHeight="1">
      <c r="A14" s="4">
        <v>11010100</v>
      </c>
      <c r="B14" s="14" t="s">
        <v>28</v>
      </c>
      <c r="C14" s="18">
        <v>14748745.81</v>
      </c>
      <c r="D14" s="18"/>
      <c r="E14" s="18">
        <f t="shared" si="0"/>
        <v>14748745.81</v>
      </c>
      <c r="F14" s="18">
        <v>25738460</v>
      </c>
      <c r="G14" s="18"/>
      <c r="H14" s="18">
        <f t="shared" si="5"/>
        <v>25738460</v>
      </c>
      <c r="I14" s="18">
        <v>15810969.42</v>
      </c>
      <c r="J14" s="18"/>
      <c r="K14" s="18">
        <f t="shared" si="6"/>
        <v>15810969.42</v>
      </c>
      <c r="L14" s="29">
        <f t="shared" si="1"/>
        <v>107.20212839575677</v>
      </c>
      <c r="M14" s="29"/>
      <c r="N14" s="29">
        <f t="shared" si="2"/>
        <v>107.20212839575677</v>
      </c>
      <c r="O14" s="29">
        <f t="shared" si="3"/>
        <v>61.42935288280651</v>
      </c>
      <c r="P14" s="29"/>
      <c r="Q14" s="29">
        <f t="shared" si="4"/>
        <v>61.42935288280651</v>
      </c>
    </row>
    <row r="15" spans="1:17" ht="72" customHeight="1">
      <c r="A15" s="35">
        <v>11010200</v>
      </c>
      <c r="B15" s="14" t="s">
        <v>70</v>
      </c>
      <c r="C15" s="18">
        <v>625203.73</v>
      </c>
      <c r="D15" s="18"/>
      <c r="E15" s="18">
        <f t="shared" si="0"/>
        <v>625203.73</v>
      </c>
      <c r="F15" s="18">
        <v>805443</v>
      </c>
      <c r="G15" s="18"/>
      <c r="H15" s="18">
        <f t="shared" si="5"/>
        <v>805443</v>
      </c>
      <c r="I15" s="18">
        <v>348527.55</v>
      </c>
      <c r="J15" s="18"/>
      <c r="K15" s="18">
        <f t="shared" si="6"/>
        <v>348527.55</v>
      </c>
      <c r="L15" s="29">
        <f t="shared" si="1"/>
        <v>55.74623651077706</v>
      </c>
      <c r="M15" s="29"/>
      <c r="N15" s="29">
        <f t="shared" si="2"/>
        <v>55.74623651077706</v>
      </c>
      <c r="O15" s="29">
        <f t="shared" si="3"/>
        <v>43.27153504344814</v>
      </c>
      <c r="P15" s="29"/>
      <c r="Q15" s="29">
        <f t="shared" si="4"/>
        <v>43.27153504344814</v>
      </c>
    </row>
    <row r="16" spans="1:17" ht="44.25" customHeight="1">
      <c r="A16" s="4">
        <v>11010400</v>
      </c>
      <c r="B16" s="14" t="s">
        <v>29</v>
      </c>
      <c r="C16" s="18">
        <v>10467679.82</v>
      </c>
      <c r="D16" s="18"/>
      <c r="E16" s="18">
        <f t="shared" si="0"/>
        <v>10467679.82</v>
      </c>
      <c r="F16" s="18">
        <v>15216957</v>
      </c>
      <c r="G16" s="18"/>
      <c r="H16" s="18">
        <f t="shared" si="5"/>
        <v>15216957</v>
      </c>
      <c r="I16" s="18">
        <v>11231481.09</v>
      </c>
      <c r="J16" s="18"/>
      <c r="K16" s="18">
        <f t="shared" si="6"/>
        <v>11231481.09</v>
      </c>
      <c r="L16" s="29">
        <f t="shared" si="1"/>
        <v>107.29675805082084</v>
      </c>
      <c r="M16" s="29"/>
      <c r="N16" s="29">
        <f t="shared" si="2"/>
        <v>107.29675805082084</v>
      </c>
      <c r="O16" s="29">
        <f t="shared" si="3"/>
        <v>73.80898224263892</v>
      </c>
      <c r="P16" s="29"/>
      <c r="Q16" s="29">
        <f t="shared" si="4"/>
        <v>73.80898224263892</v>
      </c>
    </row>
    <row r="17" spans="1:17" ht="44.25" customHeight="1">
      <c r="A17" s="4">
        <v>11010500</v>
      </c>
      <c r="B17" s="14" t="s">
        <v>30</v>
      </c>
      <c r="C17" s="18">
        <v>293529.92</v>
      </c>
      <c r="D17" s="18"/>
      <c r="E17" s="18">
        <f t="shared" si="0"/>
        <v>293529.92</v>
      </c>
      <c r="F17" s="18">
        <v>319380</v>
      </c>
      <c r="G17" s="18"/>
      <c r="H17" s="18">
        <f t="shared" si="5"/>
        <v>319380</v>
      </c>
      <c r="I17" s="18">
        <v>233878.04</v>
      </c>
      <c r="J17" s="18"/>
      <c r="K17" s="18">
        <f t="shared" si="6"/>
        <v>233878.04</v>
      </c>
      <c r="L17" s="29">
        <f t="shared" si="1"/>
        <v>79.67775141968492</v>
      </c>
      <c r="M17" s="29"/>
      <c r="N17" s="29">
        <f t="shared" si="2"/>
        <v>79.67775141968492</v>
      </c>
      <c r="O17" s="29">
        <f t="shared" si="3"/>
        <v>73.22876823846202</v>
      </c>
      <c r="P17" s="29"/>
      <c r="Q17" s="29">
        <f t="shared" si="4"/>
        <v>73.22876823846202</v>
      </c>
    </row>
    <row r="18" spans="1:17" ht="15.75">
      <c r="A18" s="2">
        <v>11020000</v>
      </c>
      <c r="B18" s="3" t="s">
        <v>7</v>
      </c>
      <c r="C18" s="17">
        <f>C19</f>
        <v>192.46</v>
      </c>
      <c r="D18" s="17"/>
      <c r="E18" s="17">
        <f t="shared" si="0"/>
        <v>192.46</v>
      </c>
      <c r="F18" s="17">
        <f>F19</f>
        <v>0</v>
      </c>
      <c r="G18" s="17"/>
      <c r="H18" s="17">
        <f t="shared" si="5"/>
        <v>0</v>
      </c>
      <c r="I18" s="17">
        <f>I19</f>
        <v>0</v>
      </c>
      <c r="J18" s="17"/>
      <c r="K18" s="17">
        <f t="shared" si="6"/>
        <v>0</v>
      </c>
      <c r="L18" s="27">
        <f t="shared" si="1"/>
        <v>0</v>
      </c>
      <c r="M18" s="27"/>
      <c r="N18" s="27">
        <f t="shared" si="2"/>
        <v>0</v>
      </c>
      <c r="O18" s="29"/>
      <c r="P18" s="27"/>
      <c r="Q18" s="29"/>
    </row>
    <row r="19" spans="1:17" ht="30.75" customHeight="1">
      <c r="A19" s="4">
        <v>11020200</v>
      </c>
      <c r="B19" s="12" t="s">
        <v>36</v>
      </c>
      <c r="C19" s="18">
        <v>192.46</v>
      </c>
      <c r="D19" s="18"/>
      <c r="E19" s="18">
        <f t="shared" si="0"/>
        <v>192.46</v>
      </c>
      <c r="F19" s="18">
        <v>0</v>
      </c>
      <c r="G19" s="18"/>
      <c r="H19" s="18">
        <f t="shared" si="5"/>
        <v>0</v>
      </c>
      <c r="I19" s="18">
        <v>0</v>
      </c>
      <c r="J19" s="18"/>
      <c r="K19" s="18">
        <f t="shared" si="6"/>
        <v>0</v>
      </c>
      <c r="L19" s="29">
        <f t="shared" si="1"/>
        <v>0</v>
      </c>
      <c r="M19" s="29"/>
      <c r="N19" s="29">
        <f t="shared" si="2"/>
        <v>0</v>
      </c>
      <c r="O19" s="29"/>
      <c r="P19" s="29"/>
      <c r="Q19" s="29"/>
    </row>
    <row r="20" spans="1:17" s="9" customFormat="1" ht="30.75" customHeight="1">
      <c r="A20" s="2">
        <v>13000000</v>
      </c>
      <c r="B20" s="44" t="s">
        <v>95</v>
      </c>
      <c r="C20" s="17">
        <f>C21</f>
        <v>246175.36</v>
      </c>
      <c r="D20" s="17"/>
      <c r="E20" s="18">
        <f t="shared" si="0"/>
        <v>246175.36</v>
      </c>
      <c r="F20" s="17">
        <f>F21</f>
        <v>210380</v>
      </c>
      <c r="G20" s="17"/>
      <c r="H20" s="18">
        <f t="shared" si="5"/>
        <v>210380</v>
      </c>
      <c r="I20" s="17">
        <f>I21</f>
        <v>228879.79</v>
      </c>
      <c r="J20" s="17"/>
      <c r="K20" s="18">
        <f t="shared" si="6"/>
        <v>228879.79</v>
      </c>
      <c r="L20" s="29">
        <f t="shared" si="1"/>
        <v>92.9742887346646</v>
      </c>
      <c r="M20" s="27"/>
      <c r="N20" s="29">
        <f t="shared" si="2"/>
        <v>92.9742887346646</v>
      </c>
      <c r="O20" s="29">
        <f t="shared" si="3"/>
        <v>108.79351174065977</v>
      </c>
      <c r="P20" s="27"/>
      <c r="Q20" s="29">
        <f t="shared" si="4"/>
        <v>108.79351174065977</v>
      </c>
    </row>
    <row r="21" spans="1:17" s="9" customFormat="1" ht="30.75" customHeight="1">
      <c r="A21" s="2">
        <v>13010000</v>
      </c>
      <c r="B21" s="44" t="s">
        <v>88</v>
      </c>
      <c r="C21" s="17">
        <f>C22</f>
        <v>246175.36</v>
      </c>
      <c r="D21" s="17"/>
      <c r="E21" s="18">
        <f t="shared" si="0"/>
        <v>246175.36</v>
      </c>
      <c r="F21" s="17">
        <f>F22</f>
        <v>210380</v>
      </c>
      <c r="G21" s="17"/>
      <c r="H21" s="18">
        <f t="shared" si="5"/>
        <v>210380</v>
      </c>
      <c r="I21" s="17">
        <f>I22</f>
        <v>228879.79</v>
      </c>
      <c r="J21" s="17"/>
      <c r="K21" s="18">
        <f t="shared" si="6"/>
        <v>228879.79</v>
      </c>
      <c r="L21" s="29">
        <f t="shared" si="1"/>
        <v>92.9742887346646</v>
      </c>
      <c r="M21" s="27"/>
      <c r="N21" s="29">
        <f t="shared" si="2"/>
        <v>92.9742887346646</v>
      </c>
      <c r="O21" s="29">
        <f t="shared" si="3"/>
        <v>108.79351174065977</v>
      </c>
      <c r="P21" s="27"/>
      <c r="Q21" s="29">
        <f t="shared" si="4"/>
        <v>108.79351174065977</v>
      </c>
    </row>
    <row r="22" spans="1:17" ht="42.75" customHeight="1">
      <c r="A22" s="4">
        <v>13010100</v>
      </c>
      <c r="B22" s="12" t="s">
        <v>89</v>
      </c>
      <c r="C22" s="18">
        <v>246175.36</v>
      </c>
      <c r="D22" s="18"/>
      <c r="E22" s="18">
        <f t="shared" si="0"/>
        <v>246175.36</v>
      </c>
      <c r="F22" s="18">
        <v>210380</v>
      </c>
      <c r="G22" s="18"/>
      <c r="H22" s="18">
        <f t="shared" si="5"/>
        <v>210380</v>
      </c>
      <c r="I22" s="18">
        <v>228879.79</v>
      </c>
      <c r="J22" s="18"/>
      <c r="K22" s="18">
        <f t="shared" si="6"/>
        <v>228879.79</v>
      </c>
      <c r="L22" s="29">
        <f t="shared" si="1"/>
        <v>92.9742887346646</v>
      </c>
      <c r="M22" s="29"/>
      <c r="N22" s="29">
        <f t="shared" si="2"/>
        <v>92.9742887346646</v>
      </c>
      <c r="O22" s="29">
        <f t="shared" si="3"/>
        <v>108.79351174065977</v>
      </c>
      <c r="P22" s="29"/>
      <c r="Q22" s="29">
        <f t="shared" si="4"/>
        <v>108.79351174065977</v>
      </c>
    </row>
    <row r="23" spans="1:17" ht="15.75">
      <c r="A23" s="2">
        <v>20000000</v>
      </c>
      <c r="B23" s="16" t="s">
        <v>8</v>
      </c>
      <c r="C23" s="17">
        <f>C24+C29+C35</f>
        <v>500072.83999999997</v>
      </c>
      <c r="D23" s="17">
        <f>D35+D39</f>
        <v>1263189.56</v>
      </c>
      <c r="E23" s="17">
        <f t="shared" si="0"/>
        <v>1763262.4</v>
      </c>
      <c r="F23" s="17">
        <f>F24+F29+F35</f>
        <v>790780</v>
      </c>
      <c r="G23" s="17">
        <f>G35+G39</f>
        <v>642035</v>
      </c>
      <c r="H23" s="17">
        <f t="shared" si="5"/>
        <v>1432815</v>
      </c>
      <c r="I23" s="17">
        <f>I24+I29+I35</f>
        <v>522987.74</v>
      </c>
      <c r="J23" s="17">
        <f>J24+J35+J39</f>
        <v>864909</v>
      </c>
      <c r="K23" s="17">
        <f t="shared" si="6"/>
        <v>1387896.74</v>
      </c>
      <c r="L23" s="27">
        <f t="shared" si="1"/>
        <v>104.58231244872248</v>
      </c>
      <c r="M23" s="27">
        <f>J23/D23*100</f>
        <v>68.47024606504823</v>
      </c>
      <c r="N23" s="27">
        <f>K23/E23*100</f>
        <v>78.71186614085346</v>
      </c>
      <c r="O23" s="27">
        <f t="shared" si="3"/>
        <v>66.13568122613115</v>
      </c>
      <c r="P23" s="27">
        <f>J23/G23*100</f>
        <v>134.71368383343588</v>
      </c>
      <c r="Q23" s="27">
        <f t="shared" si="4"/>
        <v>96.86503421586178</v>
      </c>
    </row>
    <row r="24" spans="1:17" ht="31.5">
      <c r="A24" s="2">
        <v>21000000</v>
      </c>
      <c r="B24" s="3" t="s">
        <v>9</v>
      </c>
      <c r="C24" s="17">
        <f>C25+C26</f>
        <v>321</v>
      </c>
      <c r="D24" s="17"/>
      <c r="E24" s="17">
        <f t="shared" si="0"/>
        <v>321</v>
      </c>
      <c r="F24" s="17">
        <f>F25</f>
        <v>0</v>
      </c>
      <c r="G24" s="17"/>
      <c r="H24" s="17">
        <f t="shared" si="5"/>
        <v>0</v>
      </c>
      <c r="I24" s="17">
        <f>I25+I26+I28</f>
        <v>7752</v>
      </c>
      <c r="J24" s="17">
        <f>J26+J28</f>
        <v>41056.54</v>
      </c>
      <c r="K24" s="17">
        <f t="shared" si="6"/>
        <v>48808.54</v>
      </c>
      <c r="L24" s="29">
        <f t="shared" si="1"/>
        <v>2414.9532710280373</v>
      </c>
      <c r="M24" s="29"/>
      <c r="N24" s="29">
        <f>K24/E24*100</f>
        <v>15205.152647975077</v>
      </c>
      <c r="O24" s="29"/>
      <c r="P24" s="27"/>
      <c r="Q24" s="29"/>
    </row>
    <row r="25" spans="1:17" s="38" customFormat="1" ht="51" customHeight="1">
      <c r="A25" s="4">
        <v>21010300</v>
      </c>
      <c r="B25" s="13" t="s">
        <v>35</v>
      </c>
      <c r="C25" s="18">
        <v>117</v>
      </c>
      <c r="D25" s="18"/>
      <c r="E25" s="18">
        <f t="shared" si="0"/>
        <v>117</v>
      </c>
      <c r="F25" s="18">
        <v>0</v>
      </c>
      <c r="G25" s="18"/>
      <c r="H25" s="18">
        <f t="shared" si="5"/>
        <v>0</v>
      </c>
      <c r="I25" s="18"/>
      <c r="J25" s="18"/>
      <c r="K25" s="18">
        <f t="shared" si="6"/>
        <v>0</v>
      </c>
      <c r="L25" s="29">
        <f t="shared" si="1"/>
        <v>0</v>
      </c>
      <c r="M25" s="29"/>
      <c r="N25" s="29">
        <f>K25/E25*100</f>
        <v>0</v>
      </c>
      <c r="O25" s="29"/>
      <c r="P25" s="29"/>
      <c r="Q25" s="29"/>
    </row>
    <row r="26" spans="1:17" s="38" customFormat="1" ht="18" customHeight="1">
      <c r="A26" s="4">
        <v>21080000</v>
      </c>
      <c r="B26" s="5" t="s">
        <v>12</v>
      </c>
      <c r="C26" s="18">
        <f>C27</f>
        <v>204</v>
      </c>
      <c r="D26" s="18"/>
      <c r="E26" s="18"/>
      <c r="F26" s="18">
        <f>F27</f>
        <v>0</v>
      </c>
      <c r="G26" s="18"/>
      <c r="H26" s="18">
        <f>H27</f>
        <v>0</v>
      </c>
      <c r="I26" s="18">
        <f>I27</f>
        <v>7752</v>
      </c>
      <c r="J26" s="18"/>
      <c r="K26" s="18">
        <f t="shared" si="6"/>
        <v>7752</v>
      </c>
      <c r="L26" s="29"/>
      <c r="M26" s="29"/>
      <c r="N26" s="29"/>
      <c r="O26" s="29"/>
      <c r="P26" s="29"/>
      <c r="Q26" s="29"/>
    </row>
    <row r="27" spans="1:17" s="38" customFormat="1" ht="19.5" customHeight="1">
      <c r="A27" s="4">
        <v>21081100</v>
      </c>
      <c r="B27" s="5" t="s">
        <v>93</v>
      </c>
      <c r="C27" s="18">
        <v>204</v>
      </c>
      <c r="D27" s="18"/>
      <c r="E27" s="18"/>
      <c r="F27" s="18"/>
      <c r="G27" s="18"/>
      <c r="H27" s="18"/>
      <c r="I27" s="18">
        <v>7752</v>
      </c>
      <c r="J27" s="18"/>
      <c r="K27" s="18">
        <f t="shared" si="6"/>
        <v>7752</v>
      </c>
      <c r="L27" s="29"/>
      <c r="M27" s="29"/>
      <c r="N27" s="29"/>
      <c r="O27" s="29"/>
      <c r="P27" s="29"/>
      <c r="Q27" s="29"/>
    </row>
    <row r="28" spans="1:17" s="38" customFormat="1" ht="48.75" customHeight="1">
      <c r="A28" s="4">
        <v>21110000</v>
      </c>
      <c r="B28" s="5" t="s">
        <v>94</v>
      </c>
      <c r="C28" s="18"/>
      <c r="D28" s="18"/>
      <c r="E28" s="18"/>
      <c r="F28" s="18"/>
      <c r="G28" s="18"/>
      <c r="H28" s="18"/>
      <c r="I28" s="18"/>
      <c r="J28" s="18">
        <v>41056.54</v>
      </c>
      <c r="K28" s="18">
        <f t="shared" si="6"/>
        <v>41056.54</v>
      </c>
      <c r="L28" s="29"/>
      <c r="M28" s="29"/>
      <c r="N28" s="29"/>
      <c r="O28" s="29"/>
      <c r="P28" s="29"/>
      <c r="Q28" s="29"/>
    </row>
    <row r="29" spans="1:17" ht="31.5">
      <c r="A29" s="2">
        <v>22000000</v>
      </c>
      <c r="B29" s="3" t="s">
        <v>86</v>
      </c>
      <c r="C29" s="17">
        <f>C30</f>
        <v>492137.77999999997</v>
      </c>
      <c r="D29" s="17"/>
      <c r="E29" s="17">
        <f t="shared" si="0"/>
        <v>492137.77999999997</v>
      </c>
      <c r="F29" s="17">
        <f>F30</f>
        <v>782710</v>
      </c>
      <c r="G29" s="17"/>
      <c r="H29" s="17">
        <f t="shared" si="5"/>
        <v>782710</v>
      </c>
      <c r="I29" s="17">
        <f>I30</f>
        <v>506165.64</v>
      </c>
      <c r="J29" s="17"/>
      <c r="K29" s="17">
        <f t="shared" si="6"/>
        <v>506165.64</v>
      </c>
      <c r="L29" s="27">
        <f>I29/C29*100</f>
        <v>102.85039283104827</v>
      </c>
      <c r="M29" s="27"/>
      <c r="N29" s="27">
        <f>K29/E29*100</f>
        <v>102.85039283104827</v>
      </c>
      <c r="O29" s="27">
        <f t="shared" si="3"/>
        <v>64.66834970806556</v>
      </c>
      <c r="P29" s="27"/>
      <c r="Q29" s="27">
        <f t="shared" si="4"/>
        <v>64.66834970806556</v>
      </c>
    </row>
    <row r="30" spans="1:17" ht="15.75">
      <c r="A30" s="2">
        <v>22010000</v>
      </c>
      <c r="B30" s="3" t="s">
        <v>31</v>
      </c>
      <c r="C30" s="17">
        <f>C31+C32+C33+C34</f>
        <v>492137.77999999997</v>
      </c>
      <c r="D30" s="17"/>
      <c r="E30" s="17">
        <f t="shared" si="0"/>
        <v>492137.77999999997</v>
      </c>
      <c r="F30" s="17">
        <f>F31+F32+F33+F34</f>
        <v>782710</v>
      </c>
      <c r="G30" s="17"/>
      <c r="H30" s="17">
        <f t="shared" si="5"/>
        <v>782710</v>
      </c>
      <c r="I30" s="17">
        <f>I31+I32+I33+I34</f>
        <v>506165.64</v>
      </c>
      <c r="J30" s="17"/>
      <c r="K30" s="17">
        <f t="shared" si="6"/>
        <v>506165.64</v>
      </c>
      <c r="L30" s="27">
        <f>I30/C30*100</f>
        <v>102.85039283104827</v>
      </c>
      <c r="M30" s="27"/>
      <c r="N30" s="27">
        <f>K30/E30*100</f>
        <v>102.85039283104827</v>
      </c>
      <c r="O30" s="27">
        <f t="shared" si="3"/>
        <v>64.66834970806556</v>
      </c>
      <c r="P30" s="27"/>
      <c r="Q30" s="27">
        <f t="shared" si="4"/>
        <v>64.66834970806556</v>
      </c>
    </row>
    <row r="31" spans="1:17" ht="47.25" customHeight="1">
      <c r="A31" s="4">
        <v>22010300</v>
      </c>
      <c r="B31" s="13" t="s">
        <v>55</v>
      </c>
      <c r="C31" s="18">
        <v>9080</v>
      </c>
      <c r="D31" s="18"/>
      <c r="E31" s="18">
        <f t="shared" si="0"/>
        <v>9080</v>
      </c>
      <c r="F31" s="18">
        <v>12070</v>
      </c>
      <c r="G31" s="18"/>
      <c r="H31" s="18">
        <f t="shared" si="5"/>
        <v>12070</v>
      </c>
      <c r="I31" s="18">
        <v>3990</v>
      </c>
      <c r="J31" s="18"/>
      <c r="K31" s="18">
        <f t="shared" si="6"/>
        <v>3990</v>
      </c>
      <c r="L31" s="29">
        <f>I31/C31*100</f>
        <v>43.942731277533035</v>
      </c>
      <c r="M31" s="29"/>
      <c r="N31" s="29">
        <f>K31/E31*100</f>
        <v>43.942731277533035</v>
      </c>
      <c r="O31" s="29">
        <f t="shared" si="3"/>
        <v>33.05716652858327</v>
      </c>
      <c r="P31" s="29"/>
      <c r="Q31" s="29">
        <f t="shared" si="4"/>
        <v>33.05716652858327</v>
      </c>
    </row>
    <row r="32" spans="1:17" ht="31.5" customHeight="1">
      <c r="A32" s="4">
        <v>22012500</v>
      </c>
      <c r="B32" s="13" t="s">
        <v>91</v>
      </c>
      <c r="C32" s="18">
        <v>89153.61</v>
      </c>
      <c r="D32" s="18"/>
      <c r="E32" s="18"/>
      <c r="F32" s="18">
        <v>256180</v>
      </c>
      <c r="G32" s="18"/>
      <c r="H32" s="18">
        <f t="shared" si="5"/>
        <v>256180</v>
      </c>
      <c r="I32" s="18">
        <v>282455.64</v>
      </c>
      <c r="J32" s="18"/>
      <c r="K32" s="18"/>
      <c r="L32" s="29"/>
      <c r="M32" s="29"/>
      <c r="N32" s="29"/>
      <c r="O32" s="29">
        <f t="shared" si="3"/>
        <v>110.25671012569288</v>
      </c>
      <c r="P32" s="29"/>
      <c r="Q32" s="29">
        <f t="shared" si="4"/>
        <v>0</v>
      </c>
    </row>
    <row r="33" spans="1:17" ht="31.5">
      <c r="A33" s="4">
        <v>22012600</v>
      </c>
      <c r="B33" s="13" t="s">
        <v>54</v>
      </c>
      <c r="C33" s="18">
        <v>390064.17</v>
      </c>
      <c r="D33" s="18"/>
      <c r="E33" s="18">
        <f t="shared" si="0"/>
        <v>390064.17</v>
      </c>
      <c r="F33" s="18">
        <v>514460</v>
      </c>
      <c r="G33" s="18"/>
      <c r="H33" s="18">
        <f t="shared" si="5"/>
        <v>514460</v>
      </c>
      <c r="I33" s="18">
        <v>219720</v>
      </c>
      <c r="J33" s="18"/>
      <c r="K33" s="18">
        <f t="shared" si="6"/>
        <v>219720</v>
      </c>
      <c r="L33" s="29">
        <f aca="true" t="shared" si="7" ref="L33:L38">I33/C33*100</f>
        <v>56.32919321966947</v>
      </c>
      <c r="M33" s="29"/>
      <c r="N33" s="29">
        <f>K33/E33*100</f>
        <v>56.32919321966947</v>
      </c>
      <c r="O33" s="29">
        <f t="shared" si="3"/>
        <v>42.70885977529837</v>
      </c>
      <c r="P33" s="29"/>
      <c r="Q33" s="29">
        <f t="shared" si="4"/>
        <v>42.70885977529837</v>
      </c>
    </row>
    <row r="34" spans="1:17" ht="94.5" customHeight="1">
      <c r="A34" s="4">
        <v>22012900</v>
      </c>
      <c r="B34" s="39" t="s">
        <v>72</v>
      </c>
      <c r="C34" s="18">
        <v>3840</v>
      </c>
      <c r="D34" s="18"/>
      <c r="E34" s="18">
        <f t="shared" si="0"/>
        <v>3840</v>
      </c>
      <c r="F34" s="18"/>
      <c r="G34" s="18"/>
      <c r="H34" s="18">
        <f t="shared" si="5"/>
        <v>0</v>
      </c>
      <c r="I34" s="18"/>
      <c r="J34" s="18"/>
      <c r="K34" s="18">
        <f t="shared" si="6"/>
        <v>0</v>
      </c>
      <c r="L34" s="29">
        <f t="shared" si="7"/>
        <v>0</v>
      </c>
      <c r="M34" s="29"/>
      <c r="N34" s="29">
        <f aca="true" t="shared" si="8" ref="N34:N69">K34/E34*100</f>
        <v>0</v>
      </c>
      <c r="O34" s="29"/>
      <c r="P34" s="29"/>
      <c r="Q34" s="29"/>
    </row>
    <row r="35" spans="1:17" ht="15.75">
      <c r="A35" s="2">
        <v>24000000</v>
      </c>
      <c r="B35" s="3" t="s">
        <v>11</v>
      </c>
      <c r="C35" s="17">
        <f>C37</f>
        <v>7614.06</v>
      </c>
      <c r="D35" s="17">
        <f>D37</f>
        <v>0</v>
      </c>
      <c r="E35" s="17">
        <f t="shared" si="0"/>
        <v>7614.06</v>
      </c>
      <c r="F35" s="17">
        <f>F37</f>
        <v>8070</v>
      </c>
      <c r="G35" s="17">
        <f>G37</f>
        <v>0</v>
      </c>
      <c r="H35" s="17">
        <f t="shared" si="5"/>
        <v>8070</v>
      </c>
      <c r="I35" s="17">
        <f>I37</f>
        <v>9070.1</v>
      </c>
      <c r="J35" s="17">
        <f>J37</f>
        <v>0</v>
      </c>
      <c r="K35" s="17">
        <f t="shared" si="6"/>
        <v>9070.1</v>
      </c>
      <c r="L35" s="27">
        <f t="shared" si="7"/>
        <v>119.12304342230031</v>
      </c>
      <c r="M35" s="27"/>
      <c r="N35" s="27">
        <f t="shared" si="8"/>
        <v>119.12304342230031</v>
      </c>
      <c r="O35" s="27">
        <f>I35/F35*100</f>
        <v>112.39281288723669</v>
      </c>
      <c r="P35" s="27"/>
      <c r="Q35" s="27">
        <f t="shared" si="4"/>
        <v>112.39281288723669</v>
      </c>
    </row>
    <row r="36" spans="1:17" ht="47.25" customHeight="1" hidden="1">
      <c r="A36" s="4">
        <v>24030000</v>
      </c>
      <c r="B36" s="5" t="s">
        <v>46</v>
      </c>
      <c r="C36" s="17"/>
      <c r="D36" s="17"/>
      <c r="E36" s="17"/>
      <c r="F36" s="17"/>
      <c r="G36" s="17"/>
      <c r="H36" s="17"/>
      <c r="I36" s="17"/>
      <c r="J36" s="17"/>
      <c r="K36" s="17"/>
      <c r="L36" s="27" t="e">
        <f t="shared" si="7"/>
        <v>#DIV/0!</v>
      </c>
      <c r="M36" s="27"/>
      <c r="N36" s="27" t="e">
        <f t="shared" si="8"/>
        <v>#DIV/0!</v>
      </c>
      <c r="O36" s="29"/>
      <c r="P36" s="29"/>
      <c r="Q36" s="29"/>
    </row>
    <row r="37" spans="1:17" ht="15.75">
      <c r="A37" s="4">
        <v>24060000</v>
      </c>
      <c r="B37" s="5" t="s">
        <v>12</v>
      </c>
      <c r="C37" s="19">
        <f>C38</f>
        <v>7614.06</v>
      </c>
      <c r="D37" s="18"/>
      <c r="E37" s="18">
        <f aca="true" t="shared" si="9" ref="E37:E51">C37+D37</f>
        <v>7614.06</v>
      </c>
      <c r="F37" s="19">
        <f>F38</f>
        <v>8070</v>
      </c>
      <c r="G37" s="18"/>
      <c r="H37" s="18">
        <f t="shared" si="5"/>
        <v>8070</v>
      </c>
      <c r="I37" s="19">
        <f>I38</f>
        <v>9070.1</v>
      </c>
      <c r="J37" s="18"/>
      <c r="K37" s="18">
        <f t="shared" si="6"/>
        <v>9070.1</v>
      </c>
      <c r="L37" s="29">
        <f t="shared" si="7"/>
        <v>119.12304342230031</v>
      </c>
      <c r="M37" s="29"/>
      <c r="N37" s="29">
        <f t="shared" si="8"/>
        <v>119.12304342230031</v>
      </c>
      <c r="O37" s="29">
        <f>I37/F37*100</f>
        <v>112.39281288723669</v>
      </c>
      <c r="P37" s="29"/>
      <c r="Q37" s="29">
        <f t="shared" si="4"/>
        <v>112.39281288723669</v>
      </c>
    </row>
    <row r="38" spans="1:17" ht="15.75">
      <c r="A38" s="4">
        <v>24060300</v>
      </c>
      <c r="B38" s="5" t="s">
        <v>12</v>
      </c>
      <c r="C38" s="19">
        <v>7614.06</v>
      </c>
      <c r="D38" s="18"/>
      <c r="E38" s="18">
        <f t="shared" si="9"/>
        <v>7614.06</v>
      </c>
      <c r="F38" s="19">
        <v>8070</v>
      </c>
      <c r="G38" s="18"/>
      <c r="H38" s="18">
        <f t="shared" si="5"/>
        <v>8070</v>
      </c>
      <c r="I38" s="19">
        <v>9070.1</v>
      </c>
      <c r="J38" s="18"/>
      <c r="K38" s="18">
        <f t="shared" si="6"/>
        <v>9070.1</v>
      </c>
      <c r="L38" s="29">
        <f t="shared" si="7"/>
        <v>119.12304342230031</v>
      </c>
      <c r="M38" s="29"/>
      <c r="N38" s="29">
        <f t="shared" si="8"/>
        <v>119.12304342230031</v>
      </c>
      <c r="O38" s="29">
        <f>I38/F38*100</f>
        <v>112.39281288723669</v>
      </c>
      <c r="P38" s="29"/>
      <c r="Q38" s="29">
        <f t="shared" si="4"/>
        <v>112.39281288723669</v>
      </c>
    </row>
    <row r="39" spans="1:17" ht="15.75">
      <c r="A39" s="2">
        <v>25000000</v>
      </c>
      <c r="B39" s="3" t="s">
        <v>13</v>
      </c>
      <c r="C39" s="17">
        <f>C40+C44</f>
        <v>0</v>
      </c>
      <c r="D39" s="17">
        <f>D40+D44</f>
        <v>1263189.56</v>
      </c>
      <c r="E39" s="17">
        <f t="shared" si="9"/>
        <v>1263189.56</v>
      </c>
      <c r="F39" s="17"/>
      <c r="G39" s="17">
        <f>G40</f>
        <v>642035</v>
      </c>
      <c r="H39" s="17">
        <f t="shared" si="5"/>
        <v>642035</v>
      </c>
      <c r="I39" s="17">
        <f>I40+I44</f>
        <v>0</v>
      </c>
      <c r="J39" s="17">
        <f>J40+J44</f>
        <v>823852.46</v>
      </c>
      <c r="K39" s="17">
        <f t="shared" si="6"/>
        <v>823852.46</v>
      </c>
      <c r="L39" s="27"/>
      <c r="M39" s="27">
        <f aca="true" t="shared" si="10" ref="M39:M46">J39/D39*100</f>
        <v>65.22001812617894</v>
      </c>
      <c r="N39" s="27">
        <f t="shared" si="8"/>
        <v>65.22001812617894</v>
      </c>
      <c r="O39" s="29"/>
      <c r="P39" s="27">
        <f>J39/G39*100</f>
        <v>128.3189327684628</v>
      </c>
      <c r="Q39" s="27">
        <f t="shared" si="4"/>
        <v>128.3189327684628</v>
      </c>
    </row>
    <row r="40" spans="1:17" ht="49.5">
      <c r="A40" s="2">
        <v>25010000</v>
      </c>
      <c r="B40" s="31" t="s">
        <v>48</v>
      </c>
      <c r="C40" s="17"/>
      <c r="D40" s="20">
        <f>SUM(D41:D43)</f>
        <v>420698.08</v>
      </c>
      <c r="E40" s="17">
        <f t="shared" si="9"/>
        <v>420698.08</v>
      </c>
      <c r="F40" s="17"/>
      <c r="G40" s="20">
        <f>SUM(G41:G43)</f>
        <v>642035</v>
      </c>
      <c r="H40" s="17">
        <f t="shared" si="5"/>
        <v>642035</v>
      </c>
      <c r="I40" s="17"/>
      <c r="J40" s="20">
        <f>SUM(J41:J43)</f>
        <v>303171</v>
      </c>
      <c r="K40" s="17">
        <f t="shared" si="6"/>
        <v>303171</v>
      </c>
      <c r="L40" s="27"/>
      <c r="M40" s="27">
        <f t="shared" si="10"/>
        <v>72.06379453882936</v>
      </c>
      <c r="N40" s="27">
        <f t="shared" si="8"/>
        <v>72.06379453882936</v>
      </c>
      <c r="O40" s="29"/>
      <c r="P40" s="27">
        <f>J40/G40*100</f>
        <v>47.22032287959379</v>
      </c>
      <c r="Q40" s="27">
        <f t="shared" si="4"/>
        <v>47.22032287959379</v>
      </c>
    </row>
    <row r="41" spans="1:17" ht="31.5">
      <c r="A41" s="4">
        <v>25010100</v>
      </c>
      <c r="B41" s="13" t="s">
        <v>25</v>
      </c>
      <c r="C41" s="18"/>
      <c r="D41" s="19">
        <v>320274.65</v>
      </c>
      <c r="E41" s="18">
        <f t="shared" si="9"/>
        <v>320274.65</v>
      </c>
      <c r="F41" s="18"/>
      <c r="G41" s="19">
        <v>499676</v>
      </c>
      <c r="H41" s="18">
        <f t="shared" si="5"/>
        <v>499676</v>
      </c>
      <c r="I41" s="18"/>
      <c r="J41" s="19">
        <v>203343.43</v>
      </c>
      <c r="K41" s="18">
        <f t="shared" si="6"/>
        <v>203343.43</v>
      </c>
      <c r="L41" s="27"/>
      <c r="M41" s="29">
        <f t="shared" si="10"/>
        <v>63.490329315791925</v>
      </c>
      <c r="N41" s="29">
        <f t="shared" si="8"/>
        <v>63.490329315791925</v>
      </c>
      <c r="O41" s="29"/>
      <c r="P41" s="29">
        <f>J41/G41*100</f>
        <v>40.695056396544956</v>
      </c>
      <c r="Q41" s="29">
        <f t="shared" si="4"/>
        <v>40.695056396544956</v>
      </c>
    </row>
    <row r="42" spans="1:17" ht="15.75">
      <c r="A42" s="4">
        <v>25010300</v>
      </c>
      <c r="B42" s="13" t="s">
        <v>18</v>
      </c>
      <c r="C42" s="18"/>
      <c r="D42" s="19">
        <v>99377.43</v>
      </c>
      <c r="E42" s="18">
        <f t="shared" si="9"/>
        <v>99377.43</v>
      </c>
      <c r="F42" s="18"/>
      <c r="G42" s="19">
        <v>127763</v>
      </c>
      <c r="H42" s="18">
        <f t="shared" si="5"/>
        <v>127763</v>
      </c>
      <c r="I42" s="18"/>
      <c r="J42" s="19">
        <v>94610.07</v>
      </c>
      <c r="K42" s="18">
        <f t="shared" si="6"/>
        <v>94610.07</v>
      </c>
      <c r="L42" s="27"/>
      <c r="M42" s="29">
        <f t="shared" si="10"/>
        <v>95.20277390952857</v>
      </c>
      <c r="N42" s="29">
        <f t="shared" si="8"/>
        <v>95.20277390952857</v>
      </c>
      <c r="O42" s="29"/>
      <c r="P42" s="29">
        <f>J42/G42*100</f>
        <v>74.05122766372111</v>
      </c>
      <c r="Q42" s="29">
        <f t="shared" si="4"/>
        <v>74.05122766372111</v>
      </c>
    </row>
    <row r="43" spans="1:17" ht="47.25">
      <c r="A43" s="4">
        <v>25010400</v>
      </c>
      <c r="B43" s="13" t="s">
        <v>27</v>
      </c>
      <c r="C43" s="18"/>
      <c r="D43" s="19">
        <v>1046</v>
      </c>
      <c r="E43" s="18">
        <f t="shared" si="9"/>
        <v>1046</v>
      </c>
      <c r="F43" s="18"/>
      <c r="G43" s="19">
        <v>14596</v>
      </c>
      <c r="H43" s="18">
        <f t="shared" si="5"/>
        <v>14596</v>
      </c>
      <c r="I43" s="18"/>
      <c r="J43" s="19">
        <v>5217.5</v>
      </c>
      <c r="K43" s="18">
        <f t="shared" si="6"/>
        <v>5217.5</v>
      </c>
      <c r="L43" s="27"/>
      <c r="M43" s="29">
        <f t="shared" si="10"/>
        <v>498.8049713193116</v>
      </c>
      <c r="N43" s="29">
        <f t="shared" si="8"/>
        <v>498.8049713193116</v>
      </c>
      <c r="O43" s="29"/>
      <c r="P43" s="29">
        <f>J43/G43*100</f>
        <v>35.74609482049877</v>
      </c>
      <c r="Q43" s="29">
        <f t="shared" si="4"/>
        <v>35.74609482049877</v>
      </c>
    </row>
    <row r="44" spans="1:17" s="40" customFormat="1" ht="31.5" customHeight="1">
      <c r="A44" s="2">
        <v>25020000</v>
      </c>
      <c r="B44" s="3" t="s">
        <v>32</v>
      </c>
      <c r="C44" s="17"/>
      <c r="D44" s="20">
        <f>D45</f>
        <v>842491.48</v>
      </c>
      <c r="E44" s="17">
        <f t="shared" si="9"/>
        <v>842491.48</v>
      </c>
      <c r="F44" s="17"/>
      <c r="G44" s="17">
        <f>G45</f>
        <v>0</v>
      </c>
      <c r="H44" s="17">
        <f t="shared" si="5"/>
        <v>0</v>
      </c>
      <c r="I44" s="17"/>
      <c r="J44" s="20">
        <f>J45</f>
        <v>520681.46</v>
      </c>
      <c r="K44" s="17">
        <f t="shared" si="6"/>
        <v>520681.46</v>
      </c>
      <c r="L44" s="27"/>
      <c r="M44" s="27">
        <f t="shared" si="10"/>
        <v>61.80257870382262</v>
      </c>
      <c r="N44" s="27">
        <f t="shared" si="8"/>
        <v>61.80257870382262</v>
      </c>
      <c r="O44" s="29"/>
      <c r="P44" s="29"/>
      <c r="Q44" s="29"/>
    </row>
    <row r="45" spans="1:17" ht="15.75" customHeight="1">
      <c r="A45" s="4">
        <v>25020100</v>
      </c>
      <c r="B45" s="5" t="s">
        <v>33</v>
      </c>
      <c r="C45" s="18"/>
      <c r="D45" s="19">
        <v>842491.48</v>
      </c>
      <c r="E45" s="18">
        <f t="shared" si="9"/>
        <v>842491.48</v>
      </c>
      <c r="F45" s="18"/>
      <c r="G45" s="18">
        <v>0</v>
      </c>
      <c r="H45" s="18">
        <f t="shared" si="5"/>
        <v>0</v>
      </c>
      <c r="I45" s="18"/>
      <c r="J45" s="19">
        <v>520681.46</v>
      </c>
      <c r="K45" s="18">
        <f t="shared" si="6"/>
        <v>520681.46</v>
      </c>
      <c r="L45" s="27"/>
      <c r="M45" s="29">
        <f t="shared" si="10"/>
        <v>61.80257870382262</v>
      </c>
      <c r="N45" s="29">
        <f t="shared" si="8"/>
        <v>61.80257870382262</v>
      </c>
      <c r="O45" s="29"/>
      <c r="P45" s="29"/>
      <c r="Q45" s="29"/>
    </row>
    <row r="46" spans="1:17" ht="123" customHeight="1" hidden="1">
      <c r="A46" s="4">
        <v>25020200</v>
      </c>
      <c r="B46" s="5" t="s">
        <v>73</v>
      </c>
      <c r="C46" s="18"/>
      <c r="D46" s="19"/>
      <c r="E46" s="18">
        <f t="shared" si="9"/>
        <v>0</v>
      </c>
      <c r="F46" s="18"/>
      <c r="G46" s="18"/>
      <c r="H46" s="18"/>
      <c r="I46" s="18"/>
      <c r="J46" s="19"/>
      <c r="K46" s="18">
        <f t="shared" si="6"/>
        <v>0</v>
      </c>
      <c r="L46" s="27"/>
      <c r="M46" s="29" t="e">
        <f t="shared" si="10"/>
        <v>#DIV/0!</v>
      </c>
      <c r="N46" s="29" t="e">
        <f t="shared" si="8"/>
        <v>#DIV/0!</v>
      </c>
      <c r="O46" s="29"/>
      <c r="P46" s="29" t="e">
        <f>J46/G46*100</f>
        <v>#DIV/0!</v>
      </c>
      <c r="Q46" s="29" t="e">
        <f>K46/H46*100</f>
        <v>#DIV/0!</v>
      </c>
    </row>
    <row r="47" spans="1:17" ht="15.75" customHeight="1">
      <c r="A47" s="4">
        <v>30000000</v>
      </c>
      <c r="B47" s="5" t="s">
        <v>74</v>
      </c>
      <c r="C47" s="18">
        <f>C48</f>
        <v>9000</v>
      </c>
      <c r="D47" s="19"/>
      <c r="E47" s="18">
        <f t="shared" si="9"/>
        <v>9000</v>
      </c>
      <c r="F47" s="18">
        <f>F48</f>
        <v>0</v>
      </c>
      <c r="G47" s="19"/>
      <c r="H47" s="18">
        <f>F47+G47</f>
        <v>0</v>
      </c>
      <c r="I47" s="18">
        <f>I48</f>
        <v>0</v>
      </c>
      <c r="J47" s="19"/>
      <c r="K47" s="18">
        <f t="shared" si="6"/>
        <v>0</v>
      </c>
      <c r="L47" s="27"/>
      <c r="M47" s="27"/>
      <c r="N47" s="27"/>
      <c r="O47" s="29"/>
      <c r="P47" s="27"/>
      <c r="Q47" s="27"/>
    </row>
    <row r="48" spans="1:17" ht="15" customHeight="1">
      <c r="A48" s="4">
        <v>31000000</v>
      </c>
      <c r="B48" s="5" t="s">
        <v>75</v>
      </c>
      <c r="C48" s="18">
        <f>C49</f>
        <v>9000</v>
      </c>
      <c r="D48" s="19"/>
      <c r="E48" s="18">
        <f t="shared" si="9"/>
        <v>9000</v>
      </c>
      <c r="F48" s="18">
        <f>F49</f>
        <v>0</v>
      </c>
      <c r="G48" s="19"/>
      <c r="H48" s="18">
        <f>F48+G48</f>
        <v>0</v>
      </c>
      <c r="I48" s="18">
        <f>I49</f>
        <v>0</v>
      </c>
      <c r="J48" s="19"/>
      <c r="K48" s="18">
        <f t="shared" si="6"/>
        <v>0</v>
      </c>
      <c r="L48" s="27"/>
      <c r="M48" s="27"/>
      <c r="N48" s="27"/>
      <c r="O48" s="29"/>
      <c r="P48" s="27"/>
      <c r="Q48" s="27"/>
    </row>
    <row r="49" spans="1:17" ht="77.25" customHeight="1">
      <c r="A49" s="4">
        <v>31010200</v>
      </c>
      <c r="B49" s="5" t="s">
        <v>87</v>
      </c>
      <c r="C49" s="18">
        <v>9000</v>
      </c>
      <c r="D49" s="19"/>
      <c r="E49" s="18">
        <f t="shared" si="9"/>
        <v>9000</v>
      </c>
      <c r="F49" s="18"/>
      <c r="G49" s="19"/>
      <c r="H49" s="18">
        <f>F49+G49</f>
        <v>0</v>
      </c>
      <c r="I49" s="18"/>
      <c r="J49" s="19"/>
      <c r="K49" s="18">
        <f t="shared" si="6"/>
        <v>0</v>
      </c>
      <c r="L49" s="27"/>
      <c r="M49" s="27"/>
      <c r="N49" s="27"/>
      <c r="O49" s="27"/>
      <c r="P49" s="27"/>
      <c r="Q49" s="27"/>
    </row>
    <row r="50" spans="1:17" ht="15.75">
      <c r="A50" s="2"/>
      <c r="B50" s="3" t="s">
        <v>21</v>
      </c>
      <c r="C50" s="17">
        <f>C11+C23+C47</f>
        <v>26890599.94</v>
      </c>
      <c r="D50" s="17">
        <f>D11+D23</f>
        <v>1263189.56</v>
      </c>
      <c r="E50" s="17">
        <f t="shared" si="9"/>
        <v>28153789.5</v>
      </c>
      <c r="F50" s="17">
        <f>F11+F23</f>
        <v>43081400</v>
      </c>
      <c r="G50" s="17">
        <f>G11+G23</f>
        <v>642035</v>
      </c>
      <c r="H50" s="17">
        <f t="shared" si="5"/>
        <v>43723435</v>
      </c>
      <c r="I50" s="17">
        <f>I11+I23+I47</f>
        <v>28376723.63</v>
      </c>
      <c r="J50" s="17">
        <f>J11+J23</f>
        <v>864909</v>
      </c>
      <c r="K50" s="17">
        <f t="shared" si="6"/>
        <v>29241632.63</v>
      </c>
      <c r="L50" s="27">
        <f>I50/C50*100</f>
        <v>105.52655460761726</v>
      </c>
      <c r="M50" s="27">
        <f>J50/D50*100</f>
        <v>68.47024606504823</v>
      </c>
      <c r="N50" s="27">
        <f t="shared" si="8"/>
        <v>103.86393146116262</v>
      </c>
      <c r="O50" s="27">
        <f aca="true" t="shared" si="11" ref="O50:Q63">I50/F50*100</f>
        <v>65.86769146313722</v>
      </c>
      <c r="P50" s="27">
        <f t="shared" si="11"/>
        <v>134.71368383343588</v>
      </c>
      <c r="Q50" s="27">
        <f t="shared" si="11"/>
        <v>66.87862614179329</v>
      </c>
    </row>
    <row r="51" spans="1:17" ht="15.75">
      <c r="A51" s="2">
        <v>40000000</v>
      </c>
      <c r="B51" s="16" t="s">
        <v>23</v>
      </c>
      <c r="C51" s="17">
        <f>C52</f>
        <v>58971415.86</v>
      </c>
      <c r="D51" s="17">
        <f>D52</f>
        <v>22500</v>
      </c>
      <c r="E51" s="17">
        <f t="shared" si="9"/>
        <v>58993915.86</v>
      </c>
      <c r="F51" s="17">
        <f>F52</f>
        <v>62690186.5</v>
      </c>
      <c r="G51" s="17">
        <f>G52</f>
        <v>442750</v>
      </c>
      <c r="H51" s="17">
        <f t="shared" si="5"/>
        <v>63132936.5</v>
      </c>
      <c r="I51" s="17">
        <f>I52</f>
        <v>45618687.44</v>
      </c>
      <c r="J51" s="17">
        <f>J52</f>
        <v>312604.02</v>
      </c>
      <c r="K51" s="17">
        <f t="shared" si="6"/>
        <v>45931291.46</v>
      </c>
      <c r="L51" s="27">
        <f aca="true" t="shared" si="12" ref="L51:L61">I51/C51*100</f>
        <v>77.35728704276016</v>
      </c>
      <c r="M51" s="27"/>
      <c r="N51" s="27">
        <f t="shared" si="8"/>
        <v>77.85767530502764</v>
      </c>
      <c r="O51" s="27">
        <f t="shared" si="11"/>
        <v>72.76846662435754</v>
      </c>
      <c r="P51" s="27">
        <f t="shared" si="11"/>
        <v>70.60508639186901</v>
      </c>
      <c r="Q51" s="27">
        <f t="shared" si="11"/>
        <v>72.75329488277485</v>
      </c>
    </row>
    <row r="52" spans="1:17" ht="15.75">
      <c r="A52" s="2">
        <v>41000000</v>
      </c>
      <c r="B52" s="3" t="s">
        <v>14</v>
      </c>
      <c r="C52" s="17">
        <f>C53+C56</f>
        <v>58971415.86</v>
      </c>
      <c r="D52" s="17">
        <f>D53+D56</f>
        <v>22500</v>
      </c>
      <c r="E52" s="17">
        <f>E53+E56</f>
        <v>58993915.86</v>
      </c>
      <c r="F52" s="17">
        <f aca="true" t="shared" si="13" ref="F52:K52">F53+F56</f>
        <v>62690186.5</v>
      </c>
      <c r="G52" s="17">
        <f t="shared" si="13"/>
        <v>442750</v>
      </c>
      <c r="H52" s="17">
        <f t="shared" si="13"/>
        <v>63132936.5</v>
      </c>
      <c r="I52" s="17">
        <f t="shared" si="13"/>
        <v>45618687.44</v>
      </c>
      <c r="J52" s="17">
        <f t="shared" si="13"/>
        <v>312604.02</v>
      </c>
      <c r="K52" s="17">
        <f t="shared" si="13"/>
        <v>45931291.46</v>
      </c>
      <c r="L52" s="27">
        <f t="shared" si="12"/>
        <v>77.35728704276016</v>
      </c>
      <c r="M52" s="27"/>
      <c r="N52" s="27">
        <f t="shared" si="8"/>
        <v>77.85767530502764</v>
      </c>
      <c r="O52" s="27">
        <f t="shared" si="11"/>
        <v>72.76846662435754</v>
      </c>
      <c r="P52" s="27">
        <f t="shared" si="11"/>
        <v>70.60508639186901</v>
      </c>
      <c r="Q52" s="27">
        <f t="shared" si="11"/>
        <v>72.75329488277485</v>
      </c>
    </row>
    <row r="53" spans="1:17" ht="15.75">
      <c r="A53" s="2">
        <v>41020000</v>
      </c>
      <c r="B53" s="3" t="s">
        <v>15</v>
      </c>
      <c r="C53" s="17">
        <f>SUM(C54:C55)</f>
        <v>17987865</v>
      </c>
      <c r="D53" s="17">
        <f>SUM(D54:D54)</f>
        <v>0</v>
      </c>
      <c r="E53" s="17">
        <f aca="true" t="shared" si="14" ref="E53:E69">C53+D53</f>
        <v>17987865</v>
      </c>
      <c r="F53" s="17">
        <f>SUM(F54:F55)</f>
        <v>12749400</v>
      </c>
      <c r="G53" s="17"/>
      <c r="H53" s="17">
        <f t="shared" si="5"/>
        <v>12749400</v>
      </c>
      <c r="I53" s="17">
        <f>SUM(I54:I55)</f>
        <v>9559800</v>
      </c>
      <c r="J53" s="17">
        <f>SUM(J54:J54)</f>
        <v>0</v>
      </c>
      <c r="K53" s="17">
        <f t="shared" si="6"/>
        <v>9559800</v>
      </c>
      <c r="L53" s="27">
        <f t="shared" si="12"/>
        <v>53.145829146482924</v>
      </c>
      <c r="M53" s="27"/>
      <c r="N53" s="27">
        <f t="shared" si="8"/>
        <v>53.145829146482924</v>
      </c>
      <c r="O53" s="27">
        <f t="shared" si="11"/>
        <v>74.98235211068757</v>
      </c>
      <c r="P53" s="27"/>
      <c r="Q53" s="27">
        <f t="shared" si="11"/>
        <v>74.98235211068757</v>
      </c>
    </row>
    <row r="54" spans="1:17" ht="21" customHeight="1">
      <c r="A54" s="32">
        <v>41020100</v>
      </c>
      <c r="B54" s="13" t="s">
        <v>50</v>
      </c>
      <c r="C54" s="18">
        <v>4638600</v>
      </c>
      <c r="D54" s="18"/>
      <c r="E54" s="18">
        <f t="shared" si="14"/>
        <v>4638600</v>
      </c>
      <c r="F54" s="18">
        <v>7024800</v>
      </c>
      <c r="G54" s="18"/>
      <c r="H54" s="18">
        <f t="shared" si="5"/>
        <v>7024800</v>
      </c>
      <c r="I54" s="18">
        <v>5268600</v>
      </c>
      <c r="J54" s="18"/>
      <c r="K54" s="18">
        <f t="shared" si="6"/>
        <v>5268600</v>
      </c>
      <c r="L54" s="29">
        <f t="shared" si="12"/>
        <v>113.58168412883198</v>
      </c>
      <c r="M54" s="29"/>
      <c r="N54" s="29">
        <f t="shared" si="8"/>
        <v>113.58168412883198</v>
      </c>
      <c r="O54" s="29">
        <f t="shared" si="11"/>
        <v>75</v>
      </c>
      <c r="P54" s="29"/>
      <c r="Q54" s="29">
        <f t="shared" si="11"/>
        <v>75</v>
      </c>
    </row>
    <row r="55" spans="1:17" ht="80.25" customHeight="1">
      <c r="A55" s="42">
        <v>41040200</v>
      </c>
      <c r="B55" s="13" t="s">
        <v>98</v>
      </c>
      <c r="C55" s="18">
        <v>13349265</v>
      </c>
      <c r="D55" s="18"/>
      <c r="E55" s="18">
        <f t="shared" si="14"/>
        <v>13349265</v>
      </c>
      <c r="F55" s="18">
        <v>5724600</v>
      </c>
      <c r="G55" s="18"/>
      <c r="H55" s="18">
        <f t="shared" si="5"/>
        <v>5724600</v>
      </c>
      <c r="I55" s="18">
        <v>4291200</v>
      </c>
      <c r="J55" s="18"/>
      <c r="K55" s="18">
        <f t="shared" si="6"/>
        <v>4291200</v>
      </c>
      <c r="L55" s="29">
        <f t="shared" si="12"/>
        <v>32.14559003810322</v>
      </c>
      <c r="M55" s="29"/>
      <c r="N55" s="29">
        <f t="shared" si="8"/>
        <v>32.14559003810322</v>
      </c>
      <c r="O55" s="29">
        <f t="shared" si="11"/>
        <v>74.96069594382139</v>
      </c>
      <c r="P55" s="29"/>
      <c r="Q55" s="29">
        <f t="shared" si="11"/>
        <v>74.96069594382139</v>
      </c>
    </row>
    <row r="56" spans="1:17" ht="15.75">
      <c r="A56" s="2">
        <v>41030000</v>
      </c>
      <c r="B56" s="3" t="s">
        <v>16</v>
      </c>
      <c r="C56" s="17">
        <f>SUM(C57:C67)</f>
        <v>40983550.86</v>
      </c>
      <c r="D56" s="17">
        <f>SUM(D57:D67)</f>
        <v>22500</v>
      </c>
      <c r="E56" s="17">
        <f t="shared" si="14"/>
        <v>41006050.86</v>
      </c>
      <c r="F56" s="17">
        <f>SUM(F57:F68)</f>
        <v>49940786.5</v>
      </c>
      <c r="G56" s="17">
        <f>SUM(G57:G67)</f>
        <v>442750</v>
      </c>
      <c r="H56" s="17">
        <f t="shared" si="5"/>
        <v>50383536.5</v>
      </c>
      <c r="I56" s="17">
        <f>SUM(I57:I68)</f>
        <v>36058887.44</v>
      </c>
      <c r="J56" s="17">
        <f>SUM(J57:J67)</f>
        <v>312604.02</v>
      </c>
      <c r="K56" s="17">
        <f t="shared" si="6"/>
        <v>36371491.46</v>
      </c>
      <c r="L56" s="27">
        <f t="shared" si="12"/>
        <v>87.98380492499864</v>
      </c>
      <c r="M56" s="27"/>
      <c r="N56" s="27">
        <f t="shared" si="8"/>
        <v>88.6978645765646</v>
      </c>
      <c r="O56" s="27">
        <f t="shared" si="11"/>
        <v>72.20328306203186</v>
      </c>
      <c r="P56" s="27">
        <f>J56/G56*100</f>
        <v>70.60508639186901</v>
      </c>
      <c r="Q56" s="27">
        <f t="shared" si="11"/>
        <v>72.18923876056219</v>
      </c>
    </row>
    <row r="57" spans="1:17" ht="27.75" customHeight="1">
      <c r="A57" s="35">
        <v>41033900</v>
      </c>
      <c r="B57" s="12" t="s">
        <v>76</v>
      </c>
      <c r="C57" s="18">
        <v>19921300</v>
      </c>
      <c r="D57" s="18"/>
      <c r="E57" s="18">
        <f t="shared" si="14"/>
        <v>19921300</v>
      </c>
      <c r="F57" s="18">
        <v>30692000</v>
      </c>
      <c r="G57" s="18"/>
      <c r="H57" s="18">
        <f t="shared" si="5"/>
        <v>30692000</v>
      </c>
      <c r="I57" s="18">
        <v>22648600</v>
      </c>
      <c r="J57" s="18"/>
      <c r="K57" s="18">
        <f t="shared" si="6"/>
        <v>22648600</v>
      </c>
      <c r="L57" s="29">
        <f t="shared" si="12"/>
        <v>113.69037161229438</v>
      </c>
      <c r="M57" s="29"/>
      <c r="N57" s="29">
        <f t="shared" si="8"/>
        <v>113.69037161229438</v>
      </c>
      <c r="O57" s="29">
        <f t="shared" si="11"/>
        <v>73.79317085885573</v>
      </c>
      <c r="P57" s="29"/>
      <c r="Q57" s="29">
        <f t="shared" si="11"/>
        <v>73.79317085885573</v>
      </c>
    </row>
    <row r="58" spans="1:17" ht="32.25" customHeight="1">
      <c r="A58" s="35">
        <v>41034200</v>
      </c>
      <c r="B58" s="12" t="s">
        <v>52</v>
      </c>
      <c r="C58" s="18">
        <v>9367200</v>
      </c>
      <c r="D58" s="18"/>
      <c r="E58" s="18">
        <f t="shared" si="14"/>
        <v>9367200</v>
      </c>
      <c r="F58" s="18">
        <v>3325000</v>
      </c>
      <c r="G58" s="18"/>
      <c r="H58" s="18">
        <f t="shared" si="5"/>
        <v>3325000</v>
      </c>
      <c r="I58" s="18">
        <v>3325000</v>
      </c>
      <c r="J58" s="18"/>
      <c r="K58" s="18">
        <f t="shared" si="6"/>
        <v>3325000</v>
      </c>
      <c r="L58" s="29">
        <f t="shared" si="12"/>
        <v>35.49619950465454</v>
      </c>
      <c r="M58" s="29"/>
      <c r="N58" s="29">
        <f t="shared" si="8"/>
        <v>35.49619950465454</v>
      </c>
      <c r="O58" s="29">
        <f t="shared" si="11"/>
        <v>100</v>
      </c>
      <c r="P58" s="29"/>
      <c r="Q58" s="29">
        <f t="shared" si="11"/>
        <v>100</v>
      </c>
    </row>
    <row r="59" spans="1:17" ht="42.75" customHeight="1" hidden="1">
      <c r="A59" s="35">
        <v>41034500</v>
      </c>
      <c r="B59" s="12" t="s">
        <v>71</v>
      </c>
      <c r="C59" s="18"/>
      <c r="D59" s="18"/>
      <c r="E59" s="18">
        <f t="shared" si="14"/>
        <v>0</v>
      </c>
      <c r="F59" s="18"/>
      <c r="G59" s="18"/>
      <c r="H59" s="18">
        <f t="shared" si="5"/>
        <v>0</v>
      </c>
      <c r="I59" s="18"/>
      <c r="J59" s="18"/>
      <c r="K59" s="18">
        <f t="shared" si="6"/>
        <v>0</v>
      </c>
      <c r="L59" s="29" t="e">
        <f t="shared" si="12"/>
        <v>#DIV/0!</v>
      </c>
      <c r="M59" s="29"/>
      <c r="N59" s="29" t="e">
        <f t="shared" si="8"/>
        <v>#DIV/0!</v>
      </c>
      <c r="O59" s="29" t="e">
        <f aca="true" t="shared" si="15" ref="O59:O69">I59/F59*100</f>
        <v>#DIV/0!</v>
      </c>
      <c r="P59" s="29"/>
      <c r="Q59" s="29" t="e">
        <f>K59/H59*100</f>
        <v>#DIV/0!</v>
      </c>
    </row>
    <row r="60" spans="1:17" ht="103.5" customHeight="1">
      <c r="A60" s="35">
        <v>41050900</v>
      </c>
      <c r="B60" s="12" t="s">
        <v>105</v>
      </c>
      <c r="C60" s="18"/>
      <c r="D60" s="18"/>
      <c r="E60" s="18"/>
      <c r="F60" s="18">
        <v>1884490</v>
      </c>
      <c r="G60" s="18"/>
      <c r="H60" s="18">
        <f t="shared" si="5"/>
        <v>1884490</v>
      </c>
      <c r="I60" s="18"/>
      <c r="J60" s="18"/>
      <c r="K60" s="18">
        <f t="shared" si="6"/>
        <v>0</v>
      </c>
      <c r="L60" s="29"/>
      <c r="M60" s="29"/>
      <c r="N60" s="29"/>
      <c r="O60" s="29">
        <f t="shared" si="15"/>
        <v>0</v>
      </c>
      <c r="P60" s="29"/>
      <c r="Q60" s="29">
        <f>K60/H60*100</f>
        <v>0</v>
      </c>
    </row>
    <row r="61" spans="1:17" ht="45.75" customHeight="1">
      <c r="A61" s="41">
        <v>41051000</v>
      </c>
      <c r="B61" s="33" t="s">
        <v>84</v>
      </c>
      <c r="C61" s="18">
        <v>752860</v>
      </c>
      <c r="D61" s="18"/>
      <c r="E61" s="18">
        <f t="shared" si="14"/>
        <v>752860</v>
      </c>
      <c r="F61" s="18">
        <v>1236370</v>
      </c>
      <c r="G61" s="19"/>
      <c r="H61" s="18">
        <f t="shared" si="5"/>
        <v>1236370</v>
      </c>
      <c r="I61" s="18">
        <v>926045</v>
      </c>
      <c r="J61" s="18"/>
      <c r="K61" s="18">
        <f t="shared" si="6"/>
        <v>926045</v>
      </c>
      <c r="L61" s="29">
        <f t="shared" si="12"/>
        <v>123.00361288951464</v>
      </c>
      <c r="M61" s="29"/>
      <c r="N61" s="29">
        <f t="shared" si="8"/>
        <v>123.00361288951464</v>
      </c>
      <c r="O61" s="29">
        <f t="shared" si="15"/>
        <v>74.90031301309479</v>
      </c>
      <c r="P61" s="29"/>
      <c r="Q61" s="29">
        <f t="shared" si="11"/>
        <v>74.90031301309479</v>
      </c>
    </row>
    <row r="62" spans="1:17" ht="49.5" customHeight="1">
      <c r="A62" s="41">
        <v>41051200</v>
      </c>
      <c r="B62" s="33" t="s">
        <v>92</v>
      </c>
      <c r="C62" s="18"/>
      <c r="D62" s="18"/>
      <c r="E62" s="18">
        <f t="shared" si="14"/>
        <v>0</v>
      </c>
      <c r="F62" s="18">
        <v>63600</v>
      </c>
      <c r="G62" s="19"/>
      <c r="H62" s="18">
        <f t="shared" si="5"/>
        <v>63600</v>
      </c>
      <c r="I62" s="18">
        <v>51236</v>
      </c>
      <c r="J62" s="18"/>
      <c r="K62" s="18">
        <f t="shared" si="6"/>
        <v>51236</v>
      </c>
      <c r="L62" s="29"/>
      <c r="M62" s="29"/>
      <c r="N62" s="29"/>
      <c r="O62" s="29">
        <f t="shared" si="15"/>
        <v>80.55974842767296</v>
      </c>
      <c r="P62" s="29"/>
      <c r="Q62" s="29">
        <f t="shared" si="11"/>
        <v>80.55974842767296</v>
      </c>
    </row>
    <row r="63" spans="1:17" ht="66" customHeight="1">
      <c r="A63" s="46">
        <v>41051400</v>
      </c>
      <c r="B63" s="45" t="s">
        <v>96</v>
      </c>
      <c r="C63" s="18">
        <v>603031</v>
      </c>
      <c r="D63" s="18"/>
      <c r="E63" s="18">
        <f t="shared" si="14"/>
        <v>603031</v>
      </c>
      <c r="F63" s="18">
        <v>579910</v>
      </c>
      <c r="G63" s="19"/>
      <c r="H63" s="18">
        <f t="shared" si="5"/>
        <v>579910</v>
      </c>
      <c r="I63" s="18">
        <v>520172</v>
      </c>
      <c r="J63" s="18"/>
      <c r="K63" s="18">
        <f t="shared" si="6"/>
        <v>520172</v>
      </c>
      <c r="L63" s="29">
        <f>I63/C63*100</f>
        <v>86.25957869495929</v>
      </c>
      <c r="M63" s="29"/>
      <c r="N63" s="29">
        <f t="shared" si="8"/>
        <v>86.25957869495929</v>
      </c>
      <c r="O63" s="29">
        <f t="shared" si="15"/>
        <v>89.69874635719336</v>
      </c>
      <c r="P63" s="29"/>
      <c r="Q63" s="29">
        <f t="shared" si="11"/>
        <v>89.69874635719336</v>
      </c>
    </row>
    <row r="64" spans="1:17" ht="48.75" customHeight="1">
      <c r="A64" s="36">
        <v>41051500</v>
      </c>
      <c r="B64" s="33" t="s">
        <v>66</v>
      </c>
      <c r="C64" s="18">
        <v>139860</v>
      </c>
      <c r="D64" s="18"/>
      <c r="E64" s="18">
        <f t="shared" si="14"/>
        <v>139860</v>
      </c>
      <c r="F64" s="18">
        <v>52580</v>
      </c>
      <c r="G64" s="18"/>
      <c r="H64" s="18">
        <f t="shared" si="5"/>
        <v>52580</v>
      </c>
      <c r="I64" s="18">
        <v>52580</v>
      </c>
      <c r="J64" s="18"/>
      <c r="K64" s="18">
        <f t="shared" si="6"/>
        <v>52580</v>
      </c>
      <c r="L64" s="29">
        <f>I64/C64*100</f>
        <v>37.594737594737595</v>
      </c>
      <c r="M64" s="29"/>
      <c r="N64" s="29">
        <f t="shared" si="8"/>
        <v>37.594737594737595</v>
      </c>
      <c r="O64" s="29">
        <f t="shared" si="15"/>
        <v>100</v>
      </c>
      <c r="P64" s="29"/>
      <c r="Q64" s="29">
        <f aca="true" t="shared" si="16" ref="Q64:Q69">K64/H64*100</f>
        <v>100</v>
      </c>
    </row>
    <row r="65" spans="1:17" ht="63" customHeight="1" hidden="1">
      <c r="A65" s="36">
        <v>41052000</v>
      </c>
      <c r="B65" s="33" t="s">
        <v>67</v>
      </c>
      <c r="C65" s="18"/>
      <c r="D65" s="18"/>
      <c r="E65" s="18">
        <f t="shared" si="14"/>
        <v>0</v>
      </c>
      <c r="F65" s="18"/>
      <c r="G65" s="18"/>
      <c r="H65" s="18">
        <f t="shared" si="5"/>
        <v>0</v>
      </c>
      <c r="I65" s="18"/>
      <c r="J65" s="18"/>
      <c r="K65" s="18">
        <f t="shared" si="6"/>
        <v>0</v>
      </c>
      <c r="L65" s="29" t="e">
        <f>I65/C65*100</f>
        <v>#DIV/0!</v>
      </c>
      <c r="M65" s="29"/>
      <c r="N65" s="29" t="e">
        <f>K65/E65*100</f>
        <v>#DIV/0!</v>
      </c>
      <c r="O65" s="29" t="e">
        <f t="shared" si="15"/>
        <v>#DIV/0!</v>
      </c>
      <c r="P65" s="29"/>
      <c r="Q65" s="29" t="e">
        <f t="shared" si="16"/>
        <v>#DIV/0!</v>
      </c>
    </row>
    <row r="66" spans="1:17" ht="63" customHeight="1">
      <c r="A66" s="36">
        <v>41053000</v>
      </c>
      <c r="B66" s="33" t="s">
        <v>104</v>
      </c>
      <c r="C66" s="18"/>
      <c r="D66" s="18"/>
      <c r="E66" s="18"/>
      <c r="F66" s="18">
        <v>2223300</v>
      </c>
      <c r="G66" s="18"/>
      <c r="H66" s="18">
        <f t="shared" si="5"/>
        <v>2223300</v>
      </c>
      <c r="I66" s="18">
        <v>348300</v>
      </c>
      <c r="J66" s="18"/>
      <c r="K66" s="18">
        <f t="shared" si="6"/>
        <v>348300</v>
      </c>
      <c r="L66" s="29"/>
      <c r="M66" s="29"/>
      <c r="N66" s="29"/>
      <c r="O66" s="29">
        <f t="shared" si="15"/>
        <v>15.665902037511806</v>
      </c>
      <c r="P66" s="29"/>
      <c r="Q66" s="29">
        <f t="shared" si="16"/>
        <v>15.665902037511806</v>
      </c>
    </row>
    <row r="67" spans="1:17" ht="20.25" customHeight="1">
      <c r="A67" s="43">
        <v>41053900</v>
      </c>
      <c r="B67" s="22" t="s">
        <v>83</v>
      </c>
      <c r="C67" s="18">
        <v>10199299.86</v>
      </c>
      <c r="D67" s="18">
        <v>22500</v>
      </c>
      <c r="E67" s="18">
        <f t="shared" si="14"/>
        <v>10221799.86</v>
      </c>
      <c r="F67" s="18">
        <v>9710746.5</v>
      </c>
      <c r="G67" s="18">
        <v>442750</v>
      </c>
      <c r="H67" s="18">
        <f t="shared" si="5"/>
        <v>10153496.5</v>
      </c>
      <c r="I67" s="18">
        <v>8014164.44</v>
      </c>
      <c r="J67" s="18">
        <v>312604.02</v>
      </c>
      <c r="K67" s="18">
        <f t="shared" si="6"/>
        <v>8326768.460000001</v>
      </c>
      <c r="L67" s="29">
        <f>I67/C67*100</f>
        <v>78.57563313174323</v>
      </c>
      <c r="M67" s="29">
        <f>J67/D67*100</f>
        <v>1389.3512</v>
      </c>
      <c r="N67" s="29">
        <f t="shared" si="8"/>
        <v>81.46088334779822</v>
      </c>
      <c r="O67" s="29">
        <f t="shared" si="15"/>
        <v>82.52881938582168</v>
      </c>
      <c r="P67" s="29">
        <f>J67/G67*100</f>
        <v>70.60508639186901</v>
      </c>
      <c r="Q67" s="29">
        <f t="shared" si="16"/>
        <v>82.00887704053477</v>
      </c>
    </row>
    <row r="68" spans="1:17" ht="59.25" customHeight="1">
      <c r="A68" s="47">
        <v>41055000</v>
      </c>
      <c r="B68" s="48" t="s">
        <v>97</v>
      </c>
      <c r="C68" s="18"/>
      <c r="D68" s="18"/>
      <c r="E68" s="18"/>
      <c r="F68" s="18">
        <v>172790</v>
      </c>
      <c r="G68" s="18"/>
      <c r="H68" s="18">
        <f t="shared" si="5"/>
        <v>172790</v>
      </c>
      <c r="I68" s="18">
        <v>172790</v>
      </c>
      <c r="J68" s="18"/>
      <c r="K68" s="18">
        <f t="shared" si="6"/>
        <v>172790</v>
      </c>
      <c r="L68" s="29"/>
      <c r="M68" s="29"/>
      <c r="N68" s="29"/>
      <c r="O68" s="29">
        <f t="shared" si="15"/>
        <v>100</v>
      </c>
      <c r="P68" s="29"/>
      <c r="Q68" s="29">
        <f t="shared" si="16"/>
        <v>100</v>
      </c>
    </row>
    <row r="69" spans="1:17" ht="19.5" customHeight="1">
      <c r="A69" s="49" t="s">
        <v>17</v>
      </c>
      <c r="B69" s="50"/>
      <c r="C69" s="17">
        <f>C50+C51</f>
        <v>85862015.8</v>
      </c>
      <c r="D69" s="17">
        <f>D50+D51</f>
        <v>1285689.56</v>
      </c>
      <c r="E69" s="17">
        <f t="shared" si="14"/>
        <v>87147705.36</v>
      </c>
      <c r="F69" s="17">
        <f>F50+F51</f>
        <v>105771586.5</v>
      </c>
      <c r="G69" s="17">
        <f>G50+G51</f>
        <v>1084785</v>
      </c>
      <c r="H69" s="17">
        <f t="shared" si="5"/>
        <v>106856371.5</v>
      </c>
      <c r="I69" s="17">
        <f>I50+I51</f>
        <v>73995411.07</v>
      </c>
      <c r="J69" s="17">
        <f>J50+J51</f>
        <v>1177513.02</v>
      </c>
      <c r="K69" s="17">
        <f t="shared" si="6"/>
        <v>75172924.08999999</v>
      </c>
      <c r="L69" s="27">
        <f>I69/C69*100</f>
        <v>86.17944778091268</v>
      </c>
      <c r="M69" s="27">
        <f>J69/D69*100</f>
        <v>91.58610730260577</v>
      </c>
      <c r="N69" s="27">
        <f t="shared" si="8"/>
        <v>86.2592121955097</v>
      </c>
      <c r="O69" s="27">
        <f t="shared" si="15"/>
        <v>69.95773961469321</v>
      </c>
      <c r="P69" s="27">
        <f>J69/G69*100</f>
        <v>108.54805514456783</v>
      </c>
      <c r="Q69" s="27">
        <f t="shared" si="16"/>
        <v>70.34950095605669</v>
      </c>
    </row>
    <row r="70" spans="1:12" s="40" customFormat="1" ht="45" customHeight="1">
      <c r="A70" s="7" t="s">
        <v>106</v>
      </c>
      <c r="B70" s="8"/>
      <c r="C70" s="8"/>
      <c r="D70" s="8"/>
      <c r="E70" s="8"/>
      <c r="F70" s="8"/>
      <c r="G70" s="8"/>
      <c r="H70" s="8"/>
      <c r="L70" s="7" t="s">
        <v>107</v>
      </c>
    </row>
    <row r="71" spans="1:8" s="40" customFormat="1" ht="18.75">
      <c r="A71" s="7"/>
      <c r="B71" s="8"/>
      <c r="C71" s="8"/>
      <c r="D71" s="8"/>
      <c r="E71" s="8"/>
      <c r="F71" s="8"/>
      <c r="G71" s="8"/>
      <c r="H71" s="8"/>
    </row>
    <row r="72" spans="1:8" s="40" customFormat="1" ht="18.75">
      <c r="A72" s="7"/>
      <c r="B72" s="8"/>
      <c r="C72" s="8"/>
      <c r="D72" s="8"/>
      <c r="E72" s="8"/>
      <c r="F72" s="8"/>
      <c r="G72" s="8"/>
      <c r="H72" s="8"/>
    </row>
    <row r="73" spans="1:8" s="40" customFormat="1" ht="18.75">
      <c r="A73" s="7"/>
      <c r="B73" s="8"/>
      <c r="C73" s="8"/>
      <c r="D73" s="8"/>
      <c r="E73" s="8"/>
      <c r="F73" s="8"/>
      <c r="G73" s="8"/>
      <c r="H73" s="8"/>
    </row>
    <row r="74" spans="1:8" s="40" customFormat="1" ht="18.75">
      <c r="A74" s="7"/>
      <c r="B74" s="8"/>
      <c r="C74" s="8"/>
      <c r="D74" s="8"/>
      <c r="E74" s="8"/>
      <c r="F74" s="8"/>
      <c r="G74" s="8"/>
      <c r="H74" s="8"/>
    </row>
    <row r="75" spans="1:8" s="40" customFormat="1" ht="18.75">
      <c r="A75" s="7"/>
      <c r="B75" s="8"/>
      <c r="C75" s="8"/>
      <c r="D75" s="8"/>
      <c r="E75" s="8"/>
      <c r="F75" s="8"/>
      <c r="G75" s="8"/>
      <c r="H75" s="8"/>
    </row>
    <row r="76" spans="1:8" s="40" customFormat="1" ht="18.75">
      <c r="A76" s="7"/>
      <c r="B76" s="8"/>
      <c r="C76" s="8"/>
      <c r="D76" s="8"/>
      <c r="E76" s="8"/>
      <c r="F76" s="8"/>
      <c r="G76" s="8"/>
      <c r="H76" s="8"/>
    </row>
    <row r="77" spans="1:8" s="40" customFormat="1" ht="18.75">
      <c r="A77" s="7"/>
      <c r="B77" s="8"/>
      <c r="C77" s="8"/>
      <c r="D77" s="8"/>
      <c r="E77" s="8"/>
      <c r="F77" s="8"/>
      <c r="G77" s="8"/>
      <c r="H77" s="8"/>
    </row>
    <row r="78" spans="1:8" s="40" customFormat="1" ht="18.75">
      <c r="A78" s="7"/>
      <c r="B78" s="8"/>
      <c r="C78" s="8"/>
      <c r="D78" s="8"/>
      <c r="E78" s="8"/>
      <c r="F78" s="8"/>
      <c r="G78" s="8"/>
      <c r="H78" s="8"/>
    </row>
    <row r="79" spans="1:8" s="40" customFormat="1" ht="18.75">
      <c r="A79" s="7"/>
      <c r="B79" s="8"/>
      <c r="C79" s="8"/>
      <c r="D79" s="8"/>
      <c r="E79" s="8"/>
      <c r="F79" s="8"/>
      <c r="G79" s="8"/>
      <c r="H79" s="8"/>
    </row>
    <row r="80" spans="1:8" s="40" customFormat="1" ht="18.75">
      <c r="A80" s="7"/>
      <c r="B80" s="8"/>
      <c r="C80" s="8"/>
      <c r="D80" s="8"/>
      <c r="E80" s="8"/>
      <c r="F80" s="8"/>
      <c r="G80" s="8"/>
      <c r="H80" s="8"/>
    </row>
    <row r="81" spans="1:8" s="40" customFormat="1" ht="9.75" customHeight="1">
      <c r="A81" s="7"/>
      <c r="B81" s="8"/>
      <c r="C81" s="8"/>
      <c r="D81" s="8"/>
      <c r="E81" s="8"/>
      <c r="F81" s="8"/>
      <c r="G81" s="8"/>
      <c r="H81" s="8"/>
    </row>
    <row r="82" ht="15.75">
      <c r="A82" s="6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 hidden="1">
      <c r="A85" s="1"/>
      <c r="B85" s="1"/>
      <c r="C85" s="1"/>
      <c r="D85" s="1"/>
      <c r="E85" s="1"/>
      <c r="F85" s="1"/>
      <c r="G85" s="1"/>
      <c r="H85" s="1"/>
    </row>
    <row r="87" spans="2:8" ht="12.75">
      <c r="B87" s="1"/>
      <c r="C87" s="1"/>
      <c r="D87" s="1"/>
      <c r="E87" s="1"/>
      <c r="F87" s="1"/>
      <c r="G87" s="1"/>
      <c r="H87" s="1"/>
    </row>
  </sheetData>
  <sheetProtection/>
  <mergeCells count="24">
    <mergeCell ref="L7:N7"/>
    <mergeCell ref="O7:Q7"/>
    <mergeCell ref="C8:C9"/>
    <mergeCell ref="D8:D9"/>
    <mergeCell ref="G8:G9"/>
    <mergeCell ref="H8:H9"/>
    <mergeCell ref="E8:E9"/>
    <mergeCell ref="F8:F9"/>
    <mergeCell ref="N8:N9"/>
    <mergeCell ref="O8:O9"/>
    <mergeCell ref="A5:Q5"/>
    <mergeCell ref="A7:A9"/>
    <mergeCell ref="B7:B9"/>
    <mergeCell ref="C7:E7"/>
    <mergeCell ref="F7:H7"/>
    <mergeCell ref="I7:K7"/>
    <mergeCell ref="Q8:Q9"/>
    <mergeCell ref="P8:P9"/>
    <mergeCell ref="A69:B69"/>
    <mergeCell ref="K8:K9"/>
    <mergeCell ref="L8:L9"/>
    <mergeCell ref="M8:M9"/>
    <mergeCell ref="I8:I9"/>
    <mergeCell ref="J8:J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SheetLayoutView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8" sqref="C8:E8"/>
    </sheetView>
  </sheetViews>
  <sheetFormatPr defaultColWidth="9.140625" defaultRowHeight="12.75"/>
  <cols>
    <col min="1" max="1" width="13.28125" style="0" bestFit="1" customWidth="1"/>
    <col min="2" max="2" width="50.00390625" style="0" customWidth="1"/>
    <col min="3" max="3" width="15.28125" style="0" customWidth="1"/>
    <col min="4" max="4" width="13.8515625" style="0" customWidth="1"/>
    <col min="5" max="5" width="15.7109375" style="0" customWidth="1"/>
    <col min="6" max="6" width="14.57421875" style="0" customWidth="1"/>
    <col min="7" max="7" width="13.57421875" style="0" customWidth="1"/>
    <col min="8" max="8" width="14.7109375" style="0" customWidth="1"/>
    <col min="9" max="9" width="13.28125" style="0" customWidth="1"/>
    <col min="10" max="10" width="12.140625" style="0" customWidth="1"/>
    <col min="11" max="11" width="13.28125" style="0" customWidth="1"/>
    <col min="12" max="12" width="14.28125" style="0" customWidth="1"/>
    <col min="13" max="13" width="11.7109375" style="0" customWidth="1"/>
    <col min="14" max="14" width="14.00390625" style="0" customWidth="1"/>
    <col min="15" max="15" width="12.7109375" style="0" customWidth="1"/>
    <col min="16" max="16" width="12.00390625" style="0" customWidth="1"/>
    <col min="17" max="17" width="11.28125" style="0" customWidth="1"/>
  </cols>
  <sheetData>
    <row r="1" spans="8:15" ht="15.75">
      <c r="H1" s="1"/>
      <c r="O1" s="30" t="s">
        <v>19</v>
      </c>
    </row>
    <row r="2" spans="8:15" ht="15.75">
      <c r="H2" s="1"/>
      <c r="O2" s="30" t="s">
        <v>20</v>
      </c>
    </row>
    <row r="3" spans="8:15" ht="15.75">
      <c r="H3" s="1"/>
      <c r="O3" s="30" t="s">
        <v>53</v>
      </c>
    </row>
    <row r="4" spans="8:15" ht="15.75">
      <c r="H4" s="1"/>
      <c r="O4" s="30" t="s">
        <v>37</v>
      </c>
    </row>
    <row r="5" spans="7:8" ht="1.5" customHeight="1">
      <c r="G5" s="1"/>
      <c r="H5" s="1"/>
    </row>
    <row r="6" spans="1:17" ht="21.75" customHeight="1">
      <c r="A6" s="71" t="s">
        <v>69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ht="13.5" customHeight="1">
      <c r="Q7" s="6" t="s">
        <v>34</v>
      </c>
    </row>
    <row r="8" spans="1:17" ht="62.25" customHeight="1">
      <c r="A8" s="56" t="s">
        <v>0</v>
      </c>
      <c r="B8" s="52" t="s">
        <v>1</v>
      </c>
      <c r="C8" s="66" t="s">
        <v>57</v>
      </c>
      <c r="D8" s="67"/>
      <c r="E8" s="68"/>
      <c r="F8" s="49" t="s">
        <v>58</v>
      </c>
      <c r="G8" s="65"/>
      <c r="H8" s="50"/>
      <c r="I8" s="66" t="s">
        <v>59</v>
      </c>
      <c r="J8" s="67"/>
      <c r="K8" s="68"/>
      <c r="L8" s="49" t="s">
        <v>60</v>
      </c>
      <c r="M8" s="65"/>
      <c r="N8" s="50"/>
      <c r="O8" s="66" t="s">
        <v>47</v>
      </c>
      <c r="P8" s="67"/>
      <c r="Q8" s="68"/>
    </row>
    <row r="9" spans="1:17" ht="28.5" customHeight="1">
      <c r="A9" s="57"/>
      <c r="B9" s="52"/>
      <c r="C9" s="52" t="s">
        <v>2</v>
      </c>
      <c r="D9" s="53" t="s">
        <v>3</v>
      </c>
      <c r="E9" s="51" t="s">
        <v>4</v>
      </c>
      <c r="F9" s="52" t="s">
        <v>2</v>
      </c>
      <c r="G9" s="69" t="s">
        <v>3</v>
      </c>
      <c r="H9" s="51" t="s">
        <v>4</v>
      </c>
      <c r="I9" s="52" t="s">
        <v>2</v>
      </c>
      <c r="J9" s="53" t="s">
        <v>3</v>
      </c>
      <c r="K9" s="51" t="s">
        <v>4</v>
      </c>
      <c r="L9" s="52" t="s">
        <v>2</v>
      </c>
      <c r="M9" s="53" t="s">
        <v>3</v>
      </c>
      <c r="N9" s="51" t="s">
        <v>4</v>
      </c>
      <c r="O9" s="52" t="s">
        <v>2</v>
      </c>
      <c r="P9" s="53" t="s">
        <v>3</v>
      </c>
      <c r="Q9" s="51" t="s">
        <v>4</v>
      </c>
    </row>
    <row r="10" spans="1:17" ht="7.5" customHeight="1">
      <c r="A10" s="58"/>
      <c r="B10" s="52"/>
      <c r="C10" s="52"/>
      <c r="D10" s="54"/>
      <c r="E10" s="51"/>
      <c r="F10" s="52"/>
      <c r="G10" s="70"/>
      <c r="H10" s="51"/>
      <c r="I10" s="52"/>
      <c r="J10" s="54"/>
      <c r="K10" s="51"/>
      <c r="L10" s="52"/>
      <c r="M10" s="54"/>
      <c r="N10" s="51"/>
      <c r="O10" s="52"/>
      <c r="P10" s="54"/>
      <c r="Q10" s="51"/>
    </row>
    <row r="11" spans="1:17" s="11" customFormat="1" ht="12.75">
      <c r="A11" s="10">
        <v>1</v>
      </c>
      <c r="B11" s="10">
        <v>2</v>
      </c>
      <c r="C11" s="10">
        <v>9</v>
      </c>
      <c r="D11" s="10">
        <v>10</v>
      </c>
      <c r="E11" s="10" t="s">
        <v>39</v>
      </c>
      <c r="F11" s="10">
        <v>6</v>
      </c>
      <c r="G11" s="10">
        <v>7</v>
      </c>
      <c r="H11" s="10" t="s">
        <v>38</v>
      </c>
      <c r="I11" s="10">
        <v>9</v>
      </c>
      <c r="J11" s="10">
        <v>10</v>
      </c>
      <c r="K11" s="10" t="s">
        <v>39</v>
      </c>
      <c r="L11" s="10" t="s">
        <v>40</v>
      </c>
      <c r="M11" s="10" t="s">
        <v>41</v>
      </c>
      <c r="N11" s="10" t="s">
        <v>42</v>
      </c>
      <c r="O11" s="26" t="s">
        <v>43</v>
      </c>
      <c r="P11" s="26" t="s">
        <v>44</v>
      </c>
      <c r="Q11" s="28" t="s">
        <v>45</v>
      </c>
    </row>
    <row r="12" spans="1:17" ht="15.75">
      <c r="A12" s="2">
        <v>10000000</v>
      </c>
      <c r="B12" s="16" t="s">
        <v>5</v>
      </c>
      <c r="C12" s="17">
        <f>C13</f>
        <v>8715734.71</v>
      </c>
      <c r="D12" s="17">
        <f>D13+D18</f>
        <v>0</v>
      </c>
      <c r="E12" s="17">
        <f>C12+D12</f>
        <v>8715734.71</v>
      </c>
      <c r="F12" s="17">
        <f>F13</f>
        <v>27684069</v>
      </c>
      <c r="G12" s="17">
        <f>G13+G18</f>
        <v>0</v>
      </c>
      <c r="H12" s="17">
        <f>F12+G12</f>
        <v>27684069</v>
      </c>
      <c r="I12" s="17">
        <f>I13</f>
        <v>4150785.3299999996</v>
      </c>
      <c r="J12" s="17">
        <f>J13+J18</f>
        <v>0</v>
      </c>
      <c r="K12" s="17">
        <f>I12+J12</f>
        <v>4150785.3299999996</v>
      </c>
      <c r="L12" s="17">
        <f>I12-C12</f>
        <v>-4564949.380000001</v>
      </c>
      <c r="M12" s="17">
        <f>J12-D12</f>
        <v>0</v>
      </c>
      <c r="N12" s="17">
        <f>K12-E12</f>
        <v>-4564949.380000001</v>
      </c>
      <c r="O12" s="27">
        <f aca="true" t="shared" si="0" ref="O12:O26">I12/F12*100</f>
        <v>14.99340768873246</v>
      </c>
      <c r="P12" s="27"/>
      <c r="Q12" s="27">
        <f aca="true" t="shared" si="1" ref="Q12:Q36">K12/H12*100</f>
        <v>14.99340768873246</v>
      </c>
    </row>
    <row r="13" spans="1:17" ht="31.5">
      <c r="A13" s="2">
        <v>11000000</v>
      </c>
      <c r="B13" s="15" t="s">
        <v>6</v>
      </c>
      <c r="C13" s="17">
        <f>C14+C18</f>
        <v>8715734.71</v>
      </c>
      <c r="D13" s="17"/>
      <c r="E13" s="17">
        <f aca="true" t="shared" si="2" ref="E13:E27">C13+D13</f>
        <v>8715734.71</v>
      </c>
      <c r="F13" s="17">
        <f>F14+F18</f>
        <v>27684069</v>
      </c>
      <c r="G13" s="17"/>
      <c r="H13" s="17">
        <f aca="true" t="shared" si="3" ref="H13:H56">F13+G13</f>
        <v>27684069</v>
      </c>
      <c r="I13" s="17">
        <f>I14+I18</f>
        <v>4150785.3299999996</v>
      </c>
      <c r="J13" s="17"/>
      <c r="K13" s="17">
        <f aca="true" t="shared" si="4" ref="K13:K56">I13+J13</f>
        <v>4150785.3299999996</v>
      </c>
      <c r="L13" s="17">
        <f aca="true" t="shared" si="5" ref="L13:N56">I13-C13</f>
        <v>-4564949.380000001</v>
      </c>
      <c r="M13" s="17">
        <f t="shared" si="5"/>
        <v>0</v>
      </c>
      <c r="N13" s="17">
        <f t="shared" si="5"/>
        <v>-4564949.380000001</v>
      </c>
      <c r="O13" s="27">
        <f t="shared" si="0"/>
        <v>14.99340768873246</v>
      </c>
      <c r="P13" s="27"/>
      <c r="Q13" s="27">
        <f t="shared" si="1"/>
        <v>14.99340768873246</v>
      </c>
    </row>
    <row r="14" spans="1:17" ht="15.75">
      <c r="A14" s="2">
        <v>11010000</v>
      </c>
      <c r="B14" s="15" t="s">
        <v>24</v>
      </c>
      <c r="C14" s="17">
        <f>C15+C16+C17</f>
        <v>8713155.71</v>
      </c>
      <c r="D14" s="17"/>
      <c r="E14" s="17">
        <f t="shared" si="2"/>
        <v>8713155.71</v>
      </c>
      <c r="F14" s="17">
        <f>F15+F16+F17</f>
        <v>27680169</v>
      </c>
      <c r="G14" s="17"/>
      <c r="H14" s="17">
        <f t="shared" si="3"/>
        <v>27680169</v>
      </c>
      <c r="I14" s="17">
        <f>I15+I16+I17</f>
        <v>4149872.3299999996</v>
      </c>
      <c r="J14" s="17"/>
      <c r="K14" s="17">
        <f t="shared" si="4"/>
        <v>4149872.3299999996</v>
      </c>
      <c r="L14" s="17">
        <f t="shared" si="5"/>
        <v>-4563283.380000001</v>
      </c>
      <c r="M14" s="17">
        <f t="shared" si="5"/>
        <v>0</v>
      </c>
      <c r="N14" s="17">
        <f t="shared" si="5"/>
        <v>-4563283.380000001</v>
      </c>
      <c r="O14" s="27">
        <f t="shared" si="0"/>
        <v>14.992221796044669</v>
      </c>
      <c r="P14" s="27"/>
      <c r="Q14" s="27">
        <f t="shared" si="1"/>
        <v>14.992221796044669</v>
      </c>
    </row>
    <row r="15" spans="1:17" ht="45.75" customHeight="1">
      <c r="A15" s="4">
        <v>11010100</v>
      </c>
      <c r="B15" s="14" t="s">
        <v>28</v>
      </c>
      <c r="C15" s="18">
        <v>6290741.99</v>
      </c>
      <c r="D15" s="18"/>
      <c r="E15" s="18">
        <f t="shared" si="2"/>
        <v>6290741.99</v>
      </c>
      <c r="F15" s="18">
        <v>17660200</v>
      </c>
      <c r="G15" s="18"/>
      <c r="H15" s="18">
        <f t="shared" si="3"/>
        <v>17660200</v>
      </c>
      <c r="I15" s="18">
        <v>3259891.88</v>
      </c>
      <c r="J15" s="18"/>
      <c r="K15" s="18">
        <f t="shared" si="4"/>
        <v>3259891.88</v>
      </c>
      <c r="L15" s="18">
        <f t="shared" si="5"/>
        <v>-3030850.1100000003</v>
      </c>
      <c r="M15" s="18">
        <f t="shared" si="5"/>
        <v>0</v>
      </c>
      <c r="N15" s="18">
        <f t="shared" si="5"/>
        <v>-3030850.1100000003</v>
      </c>
      <c r="O15" s="29">
        <f t="shared" si="0"/>
        <v>18.45897487004677</v>
      </c>
      <c r="P15" s="29"/>
      <c r="Q15" s="29">
        <f t="shared" si="1"/>
        <v>18.45897487004677</v>
      </c>
    </row>
    <row r="16" spans="1:17" ht="44.25" customHeight="1">
      <c r="A16" s="4">
        <v>11010400</v>
      </c>
      <c r="B16" s="14" t="s">
        <v>29</v>
      </c>
      <c r="C16" s="18">
        <v>2187838.9</v>
      </c>
      <c r="D16" s="18"/>
      <c r="E16" s="18">
        <f t="shared" si="2"/>
        <v>2187838.9</v>
      </c>
      <c r="F16" s="18">
        <v>9741169</v>
      </c>
      <c r="G16" s="18"/>
      <c r="H16" s="18">
        <f t="shared" si="3"/>
        <v>9741169</v>
      </c>
      <c r="I16" s="18">
        <v>827752.01</v>
      </c>
      <c r="J16" s="18"/>
      <c r="K16" s="18">
        <f t="shared" si="4"/>
        <v>827752.01</v>
      </c>
      <c r="L16" s="18">
        <f t="shared" si="5"/>
        <v>-1360086.89</v>
      </c>
      <c r="M16" s="18">
        <f t="shared" si="5"/>
        <v>0</v>
      </c>
      <c r="N16" s="18">
        <f t="shared" si="5"/>
        <v>-1360086.89</v>
      </c>
      <c r="O16" s="29">
        <f t="shared" si="0"/>
        <v>8.497460725709614</v>
      </c>
      <c r="P16" s="29"/>
      <c r="Q16" s="29">
        <f t="shared" si="1"/>
        <v>8.497460725709614</v>
      </c>
    </row>
    <row r="17" spans="1:17" ht="49.5" customHeight="1">
      <c r="A17" s="4">
        <v>11010500</v>
      </c>
      <c r="B17" s="14" t="s">
        <v>30</v>
      </c>
      <c r="C17" s="18">
        <v>234574.82</v>
      </c>
      <c r="D17" s="18"/>
      <c r="E17" s="18">
        <f t="shared" si="2"/>
        <v>234574.82</v>
      </c>
      <c r="F17" s="18">
        <v>278800</v>
      </c>
      <c r="G17" s="18"/>
      <c r="H17" s="18">
        <f t="shared" si="3"/>
        <v>278800</v>
      </c>
      <c r="I17" s="18">
        <v>62228.44</v>
      </c>
      <c r="J17" s="18"/>
      <c r="K17" s="18">
        <f t="shared" si="4"/>
        <v>62228.44</v>
      </c>
      <c r="L17" s="18">
        <f t="shared" si="5"/>
        <v>-172346.38</v>
      </c>
      <c r="M17" s="18">
        <f t="shared" si="5"/>
        <v>0</v>
      </c>
      <c r="N17" s="18">
        <f t="shared" si="5"/>
        <v>-172346.38</v>
      </c>
      <c r="O17" s="29">
        <f t="shared" si="0"/>
        <v>22.32010043041607</v>
      </c>
      <c r="P17" s="29"/>
      <c r="Q17" s="29">
        <f t="shared" si="1"/>
        <v>22.32010043041607</v>
      </c>
    </row>
    <row r="18" spans="1:17" ht="15.75">
      <c r="A18" s="2">
        <v>11020000</v>
      </c>
      <c r="B18" s="3" t="s">
        <v>7</v>
      </c>
      <c r="C18" s="17">
        <f>C19</f>
        <v>2579</v>
      </c>
      <c r="D18" s="17"/>
      <c r="E18" s="17">
        <f t="shared" si="2"/>
        <v>2579</v>
      </c>
      <c r="F18" s="17">
        <f>F19</f>
        <v>3900</v>
      </c>
      <c r="G18" s="17"/>
      <c r="H18" s="17">
        <f t="shared" si="3"/>
        <v>3900</v>
      </c>
      <c r="I18" s="17">
        <f>I19</f>
        <v>913</v>
      </c>
      <c r="J18" s="17"/>
      <c r="K18" s="17">
        <f t="shared" si="4"/>
        <v>913</v>
      </c>
      <c r="L18" s="17">
        <f t="shared" si="5"/>
        <v>-1666</v>
      </c>
      <c r="M18" s="17">
        <f t="shared" si="5"/>
        <v>0</v>
      </c>
      <c r="N18" s="17">
        <f t="shared" si="5"/>
        <v>-1666</v>
      </c>
      <c r="O18" s="27">
        <f t="shared" si="0"/>
        <v>23.410256410256412</v>
      </c>
      <c r="P18" s="27"/>
      <c r="Q18" s="27">
        <f t="shared" si="1"/>
        <v>23.410256410256412</v>
      </c>
    </row>
    <row r="19" spans="1:17" ht="30.75" customHeight="1">
      <c r="A19" s="4">
        <v>11020200</v>
      </c>
      <c r="B19" s="12" t="s">
        <v>36</v>
      </c>
      <c r="C19" s="18">
        <v>2579</v>
      </c>
      <c r="D19" s="18"/>
      <c r="E19" s="18">
        <f t="shared" si="2"/>
        <v>2579</v>
      </c>
      <c r="F19" s="18">
        <v>3900</v>
      </c>
      <c r="G19" s="18"/>
      <c r="H19" s="18">
        <f t="shared" si="3"/>
        <v>3900</v>
      </c>
      <c r="I19" s="18">
        <v>913</v>
      </c>
      <c r="J19" s="18"/>
      <c r="K19" s="18">
        <f t="shared" si="4"/>
        <v>913</v>
      </c>
      <c r="L19" s="18">
        <f t="shared" si="5"/>
        <v>-1666</v>
      </c>
      <c r="M19" s="18">
        <f t="shared" si="5"/>
        <v>0</v>
      </c>
      <c r="N19" s="18">
        <f t="shared" si="5"/>
        <v>-1666</v>
      </c>
      <c r="O19" s="29">
        <f t="shared" si="0"/>
        <v>23.410256410256412</v>
      </c>
      <c r="P19" s="29"/>
      <c r="Q19" s="29">
        <f t="shared" si="1"/>
        <v>23.410256410256412</v>
      </c>
    </row>
    <row r="20" spans="1:17" ht="15.75">
      <c r="A20" s="2">
        <v>20000000</v>
      </c>
      <c r="B20" s="16" t="s">
        <v>8</v>
      </c>
      <c r="C20" s="17">
        <f>C21+C23+C27</f>
        <v>108920.71</v>
      </c>
      <c r="D20" s="17">
        <f>D27+D31</f>
        <v>397083.62</v>
      </c>
      <c r="E20" s="17">
        <f t="shared" si="2"/>
        <v>506004.33</v>
      </c>
      <c r="F20" s="17">
        <f>F21+F23+F27</f>
        <v>417820</v>
      </c>
      <c r="G20" s="17">
        <f>G27+G31</f>
        <v>616974</v>
      </c>
      <c r="H20" s="17">
        <f t="shared" si="3"/>
        <v>1034794</v>
      </c>
      <c r="I20" s="17">
        <f>I21+I23+I27</f>
        <v>78848.48</v>
      </c>
      <c r="J20" s="17">
        <f>J27+J31</f>
        <v>232599.87</v>
      </c>
      <c r="K20" s="17">
        <f t="shared" si="4"/>
        <v>311448.35</v>
      </c>
      <c r="L20" s="17">
        <f t="shared" si="5"/>
        <v>-30072.23000000001</v>
      </c>
      <c r="M20" s="17">
        <f t="shared" si="5"/>
        <v>-164483.75</v>
      </c>
      <c r="N20" s="17">
        <f t="shared" si="5"/>
        <v>-194555.98000000004</v>
      </c>
      <c r="O20" s="27">
        <f t="shared" si="0"/>
        <v>18.87139916710545</v>
      </c>
      <c r="P20" s="27">
        <f>J20/G20*100</f>
        <v>37.70010891869025</v>
      </c>
      <c r="Q20" s="27">
        <f t="shared" si="1"/>
        <v>30.097618463191704</v>
      </c>
    </row>
    <row r="21" spans="1:17" ht="31.5">
      <c r="A21" s="2">
        <v>21000000</v>
      </c>
      <c r="B21" s="3" t="s">
        <v>9</v>
      </c>
      <c r="C21" s="17">
        <f>C22</f>
        <v>2641</v>
      </c>
      <c r="D21" s="17"/>
      <c r="E21" s="17">
        <f t="shared" si="2"/>
        <v>2641</v>
      </c>
      <c r="F21" s="17">
        <f>F22</f>
        <v>3900</v>
      </c>
      <c r="G21" s="17"/>
      <c r="H21" s="17">
        <f t="shared" si="3"/>
        <v>3900</v>
      </c>
      <c r="I21" s="17">
        <f>I22</f>
        <v>1548</v>
      </c>
      <c r="J21" s="17"/>
      <c r="K21" s="17">
        <f t="shared" si="4"/>
        <v>1548</v>
      </c>
      <c r="L21" s="17">
        <f t="shared" si="5"/>
        <v>-1093</v>
      </c>
      <c r="M21" s="17">
        <f t="shared" si="5"/>
        <v>0</v>
      </c>
      <c r="N21" s="17">
        <f t="shared" si="5"/>
        <v>-1093</v>
      </c>
      <c r="O21" s="27">
        <f t="shared" si="0"/>
        <v>39.69230769230769</v>
      </c>
      <c r="P21" s="27"/>
      <c r="Q21" s="27">
        <f t="shared" si="1"/>
        <v>39.69230769230769</v>
      </c>
    </row>
    <row r="22" spans="1:17" s="23" customFormat="1" ht="51" customHeight="1">
      <c r="A22" s="4">
        <v>21010300</v>
      </c>
      <c r="B22" s="13" t="s">
        <v>35</v>
      </c>
      <c r="C22" s="18">
        <v>2641</v>
      </c>
      <c r="D22" s="18"/>
      <c r="E22" s="18">
        <f t="shared" si="2"/>
        <v>2641</v>
      </c>
      <c r="F22" s="18">
        <v>3900</v>
      </c>
      <c r="G22" s="18"/>
      <c r="H22" s="18">
        <f t="shared" si="3"/>
        <v>3900</v>
      </c>
      <c r="I22" s="18">
        <v>1548</v>
      </c>
      <c r="J22" s="18"/>
      <c r="K22" s="18">
        <f t="shared" si="4"/>
        <v>1548</v>
      </c>
      <c r="L22" s="18">
        <f t="shared" si="5"/>
        <v>-1093</v>
      </c>
      <c r="M22" s="18">
        <f t="shared" si="5"/>
        <v>0</v>
      </c>
      <c r="N22" s="18">
        <f t="shared" si="5"/>
        <v>-1093</v>
      </c>
      <c r="O22" s="27">
        <f t="shared" si="0"/>
        <v>39.69230769230769</v>
      </c>
      <c r="P22" s="29"/>
      <c r="Q22" s="27">
        <f t="shared" si="1"/>
        <v>39.69230769230769</v>
      </c>
    </row>
    <row r="23" spans="1:17" ht="31.5">
      <c r="A23" s="2">
        <v>22000000</v>
      </c>
      <c r="B23" s="3" t="s">
        <v>10</v>
      </c>
      <c r="C23" s="17">
        <f>C24</f>
        <v>102870</v>
      </c>
      <c r="D23" s="17"/>
      <c r="E23" s="17">
        <f t="shared" si="2"/>
        <v>102870</v>
      </c>
      <c r="F23" s="17">
        <f>F24</f>
        <v>410200</v>
      </c>
      <c r="G23" s="17"/>
      <c r="H23" s="17">
        <f t="shared" si="3"/>
        <v>410200</v>
      </c>
      <c r="I23" s="17">
        <f>I24</f>
        <v>69380</v>
      </c>
      <c r="J23" s="17"/>
      <c r="K23" s="17">
        <f t="shared" si="4"/>
        <v>69380</v>
      </c>
      <c r="L23" s="17">
        <f t="shared" si="5"/>
        <v>-33490</v>
      </c>
      <c r="M23" s="17">
        <f t="shared" si="5"/>
        <v>0</v>
      </c>
      <c r="N23" s="17">
        <f t="shared" si="5"/>
        <v>-33490</v>
      </c>
      <c r="O23" s="27">
        <f t="shared" si="0"/>
        <v>16.913700633837152</v>
      </c>
      <c r="P23" s="27"/>
      <c r="Q23" s="27">
        <f t="shared" si="1"/>
        <v>16.913700633837152</v>
      </c>
    </row>
    <row r="24" spans="1:17" ht="15.75">
      <c r="A24" s="2">
        <v>22010000</v>
      </c>
      <c r="B24" s="3" t="s">
        <v>31</v>
      </c>
      <c r="C24" s="17">
        <f>C25+C26</f>
        <v>102870</v>
      </c>
      <c r="D24" s="17"/>
      <c r="E24" s="17">
        <f t="shared" si="2"/>
        <v>102870</v>
      </c>
      <c r="F24" s="17">
        <f>F25+F26</f>
        <v>410200</v>
      </c>
      <c r="G24" s="17"/>
      <c r="H24" s="17">
        <f t="shared" si="3"/>
        <v>410200</v>
      </c>
      <c r="I24" s="17">
        <f>I25+I26</f>
        <v>69380</v>
      </c>
      <c r="J24" s="17"/>
      <c r="K24" s="17">
        <f t="shared" si="4"/>
        <v>69380</v>
      </c>
      <c r="L24" s="17">
        <f t="shared" si="5"/>
        <v>-33490</v>
      </c>
      <c r="M24" s="17">
        <f t="shared" si="5"/>
        <v>0</v>
      </c>
      <c r="N24" s="17">
        <f t="shared" si="5"/>
        <v>-33490</v>
      </c>
      <c r="O24" s="27">
        <f t="shared" si="0"/>
        <v>16.913700633837152</v>
      </c>
      <c r="P24" s="27"/>
      <c r="Q24" s="27">
        <f t="shared" si="1"/>
        <v>16.913700633837152</v>
      </c>
    </row>
    <row r="25" spans="1:17" ht="47.25" customHeight="1">
      <c r="A25" s="4">
        <v>22010300</v>
      </c>
      <c r="B25" s="13" t="s">
        <v>55</v>
      </c>
      <c r="C25" s="18">
        <v>8860</v>
      </c>
      <c r="D25" s="18"/>
      <c r="E25" s="18">
        <f t="shared" si="2"/>
        <v>8860</v>
      </c>
      <c r="F25" s="18">
        <v>26600</v>
      </c>
      <c r="G25" s="18"/>
      <c r="H25" s="18">
        <f t="shared" si="3"/>
        <v>26600</v>
      </c>
      <c r="I25" s="18">
        <v>9700</v>
      </c>
      <c r="J25" s="18"/>
      <c r="K25" s="18">
        <f t="shared" si="4"/>
        <v>9700</v>
      </c>
      <c r="L25" s="18">
        <f t="shared" si="5"/>
        <v>840</v>
      </c>
      <c r="M25" s="18">
        <f t="shared" si="5"/>
        <v>0</v>
      </c>
      <c r="N25" s="18">
        <f t="shared" si="5"/>
        <v>840</v>
      </c>
      <c r="O25" s="27">
        <f t="shared" si="0"/>
        <v>36.46616541353384</v>
      </c>
      <c r="P25" s="29"/>
      <c r="Q25" s="27">
        <f t="shared" si="1"/>
        <v>36.46616541353384</v>
      </c>
    </row>
    <row r="26" spans="1:17" ht="31.5">
      <c r="A26" s="4">
        <v>22012600</v>
      </c>
      <c r="B26" s="13" t="s">
        <v>54</v>
      </c>
      <c r="C26" s="18">
        <v>94010</v>
      </c>
      <c r="D26" s="18"/>
      <c r="E26" s="18">
        <f t="shared" si="2"/>
        <v>94010</v>
      </c>
      <c r="F26" s="18">
        <v>383600</v>
      </c>
      <c r="G26" s="18"/>
      <c r="H26" s="18">
        <f t="shared" si="3"/>
        <v>383600</v>
      </c>
      <c r="I26" s="18">
        <v>59680</v>
      </c>
      <c r="J26" s="18"/>
      <c r="K26" s="18">
        <f t="shared" si="4"/>
        <v>59680</v>
      </c>
      <c r="L26" s="18">
        <f t="shared" si="5"/>
        <v>-34330</v>
      </c>
      <c r="M26" s="18">
        <f t="shared" si="5"/>
        <v>0</v>
      </c>
      <c r="N26" s="18">
        <f t="shared" si="5"/>
        <v>-34330</v>
      </c>
      <c r="O26" s="27">
        <f t="shared" si="0"/>
        <v>15.557872784150156</v>
      </c>
      <c r="P26" s="29"/>
      <c r="Q26" s="27">
        <f t="shared" si="1"/>
        <v>15.557872784150156</v>
      </c>
    </row>
    <row r="27" spans="1:17" ht="15.75">
      <c r="A27" s="2">
        <v>24000000</v>
      </c>
      <c r="B27" s="3" t="s">
        <v>11</v>
      </c>
      <c r="C27" s="17">
        <f>C29</f>
        <v>3409.71</v>
      </c>
      <c r="D27" s="17">
        <f>D29</f>
        <v>0</v>
      </c>
      <c r="E27" s="17">
        <f t="shared" si="2"/>
        <v>3409.71</v>
      </c>
      <c r="F27" s="17">
        <f>F29</f>
        <v>3720</v>
      </c>
      <c r="G27" s="17">
        <f>G29</f>
        <v>0</v>
      </c>
      <c r="H27" s="17">
        <f t="shared" si="3"/>
        <v>3720</v>
      </c>
      <c r="I27" s="17">
        <f>I29</f>
        <v>7920.48</v>
      </c>
      <c r="J27" s="17">
        <f>J29</f>
        <v>0</v>
      </c>
      <c r="K27" s="17">
        <f t="shared" si="4"/>
        <v>7920.48</v>
      </c>
      <c r="L27" s="17">
        <f t="shared" si="5"/>
        <v>4510.7699999999995</v>
      </c>
      <c r="M27" s="17">
        <f t="shared" si="5"/>
        <v>0</v>
      </c>
      <c r="N27" s="17">
        <f t="shared" si="5"/>
        <v>4510.7699999999995</v>
      </c>
      <c r="O27" s="27">
        <f>I27/F27*100</f>
        <v>212.91612903225806</v>
      </c>
      <c r="P27" s="27"/>
      <c r="Q27" s="27">
        <f t="shared" si="1"/>
        <v>212.91612903225806</v>
      </c>
    </row>
    <row r="28" spans="1:17" ht="47.25" customHeight="1" hidden="1">
      <c r="A28" s="4">
        <v>24030000</v>
      </c>
      <c r="B28" s="5" t="s">
        <v>46</v>
      </c>
      <c r="C28" s="17"/>
      <c r="D28" s="17"/>
      <c r="E28" s="17"/>
      <c r="F28" s="17"/>
      <c r="G28" s="17"/>
      <c r="H28" s="17"/>
      <c r="I28" s="17"/>
      <c r="J28" s="17"/>
      <c r="K28" s="17"/>
      <c r="L28" s="18">
        <f t="shared" si="5"/>
        <v>0</v>
      </c>
      <c r="M28" s="18">
        <f t="shared" si="5"/>
        <v>0</v>
      </c>
      <c r="N28" s="18">
        <f t="shared" si="5"/>
        <v>0</v>
      </c>
      <c r="O28" s="29"/>
      <c r="P28" s="29"/>
      <c r="Q28" s="29"/>
    </row>
    <row r="29" spans="1:17" ht="15.75">
      <c r="A29" s="4">
        <v>24060000</v>
      </c>
      <c r="B29" s="5" t="s">
        <v>12</v>
      </c>
      <c r="C29" s="19">
        <f>C30</f>
        <v>3409.71</v>
      </c>
      <c r="D29" s="18"/>
      <c r="E29" s="18">
        <f aca="true" t="shared" si="6" ref="E29:E40">C29+D29</f>
        <v>3409.71</v>
      </c>
      <c r="F29" s="19">
        <f>F30</f>
        <v>3720</v>
      </c>
      <c r="G29" s="18"/>
      <c r="H29" s="18">
        <f t="shared" si="3"/>
        <v>3720</v>
      </c>
      <c r="I29" s="19">
        <f>I30</f>
        <v>7920.48</v>
      </c>
      <c r="J29" s="18"/>
      <c r="K29" s="18">
        <f t="shared" si="4"/>
        <v>7920.48</v>
      </c>
      <c r="L29" s="18">
        <f t="shared" si="5"/>
        <v>4510.7699999999995</v>
      </c>
      <c r="M29" s="18">
        <f t="shared" si="5"/>
        <v>0</v>
      </c>
      <c r="N29" s="18">
        <f t="shared" si="5"/>
        <v>4510.7699999999995</v>
      </c>
      <c r="O29" s="29">
        <f>I29/F29*100</f>
        <v>212.91612903225806</v>
      </c>
      <c r="P29" s="29"/>
      <c r="Q29" s="29">
        <f t="shared" si="1"/>
        <v>212.91612903225806</v>
      </c>
    </row>
    <row r="30" spans="1:17" ht="15.75">
      <c r="A30" s="4">
        <v>24060300</v>
      </c>
      <c r="B30" s="5" t="s">
        <v>12</v>
      </c>
      <c r="C30" s="19">
        <v>3409.71</v>
      </c>
      <c r="D30" s="18"/>
      <c r="E30" s="18">
        <f t="shared" si="6"/>
        <v>3409.71</v>
      </c>
      <c r="F30" s="19">
        <v>3720</v>
      </c>
      <c r="G30" s="18"/>
      <c r="H30" s="18">
        <f t="shared" si="3"/>
        <v>3720</v>
      </c>
      <c r="I30" s="19">
        <v>7920.48</v>
      </c>
      <c r="J30" s="18"/>
      <c r="K30" s="18">
        <f t="shared" si="4"/>
        <v>7920.48</v>
      </c>
      <c r="L30" s="18">
        <f t="shared" si="5"/>
        <v>4510.7699999999995</v>
      </c>
      <c r="M30" s="18">
        <f t="shared" si="5"/>
        <v>0</v>
      </c>
      <c r="N30" s="18">
        <f t="shared" si="5"/>
        <v>4510.7699999999995</v>
      </c>
      <c r="O30" s="29">
        <f>I30/F30*100</f>
        <v>212.91612903225806</v>
      </c>
      <c r="P30" s="29"/>
      <c r="Q30" s="29">
        <f t="shared" si="1"/>
        <v>212.91612903225806</v>
      </c>
    </row>
    <row r="31" spans="1:17" ht="15.75">
      <c r="A31" s="2">
        <v>25000000</v>
      </c>
      <c r="B31" s="3" t="s">
        <v>13</v>
      </c>
      <c r="C31" s="17"/>
      <c r="D31" s="17">
        <f>D32+D37</f>
        <v>397083.62</v>
      </c>
      <c r="E31" s="17">
        <f t="shared" si="6"/>
        <v>397083.62</v>
      </c>
      <c r="F31" s="17"/>
      <c r="G31" s="17">
        <f>G32</f>
        <v>616974</v>
      </c>
      <c r="H31" s="17">
        <f t="shared" si="3"/>
        <v>616974</v>
      </c>
      <c r="I31" s="17"/>
      <c r="J31" s="17">
        <f>J32+J37</f>
        <v>232599.87</v>
      </c>
      <c r="K31" s="17">
        <f t="shared" si="4"/>
        <v>232599.87</v>
      </c>
      <c r="L31" s="17">
        <f t="shared" si="5"/>
        <v>0</v>
      </c>
      <c r="M31" s="17">
        <f t="shared" si="5"/>
        <v>-164483.75</v>
      </c>
      <c r="N31" s="17">
        <f t="shared" si="5"/>
        <v>-164483.75</v>
      </c>
      <c r="O31" s="27"/>
      <c r="P31" s="27">
        <f aca="true" t="shared" si="7" ref="P31:P36">J31/G31*100</f>
        <v>37.70010891869025</v>
      </c>
      <c r="Q31" s="27">
        <f t="shared" si="1"/>
        <v>37.70010891869025</v>
      </c>
    </row>
    <row r="32" spans="1:17" ht="49.5">
      <c r="A32" s="2">
        <v>25010000</v>
      </c>
      <c r="B32" s="31" t="s">
        <v>48</v>
      </c>
      <c r="C32" s="17"/>
      <c r="D32" s="20">
        <f>SUM(D33:D36)</f>
        <v>155572.57</v>
      </c>
      <c r="E32" s="17">
        <f t="shared" si="6"/>
        <v>155572.57</v>
      </c>
      <c r="F32" s="17"/>
      <c r="G32" s="20">
        <f>SUM(G33:G36)</f>
        <v>616974</v>
      </c>
      <c r="H32" s="17">
        <f t="shared" si="3"/>
        <v>616974</v>
      </c>
      <c r="I32" s="17"/>
      <c r="J32" s="20">
        <f>SUM(J33:J36)</f>
        <v>119364.5</v>
      </c>
      <c r="K32" s="17">
        <f t="shared" si="4"/>
        <v>119364.5</v>
      </c>
      <c r="L32" s="17">
        <f t="shared" si="5"/>
        <v>0</v>
      </c>
      <c r="M32" s="17">
        <f t="shared" si="5"/>
        <v>-36208.07000000001</v>
      </c>
      <c r="N32" s="17">
        <f t="shared" si="5"/>
        <v>-36208.07000000001</v>
      </c>
      <c r="O32" s="27"/>
      <c r="P32" s="27">
        <f t="shared" si="7"/>
        <v>19.34676339683682</v>
      </c>
      <c r="Q32" s="27">
        <f t="shared" si="1"/>
        <v>19.34676339683682</v>
      </c>
    </row>
    <row r="33" spans="1:17" ht="31.5">
      <c r="A33" s="4">
        <v>25010100</v>
      </c>
      <c r="B33" s="13" t="s">
        <v>25</v>
      </c>
      <c r="C33" s="18"/>
      <c r="D33" s="19">
        <v>133184.71</v>
      </c>
      <c r="E33" s="18">
        <f t="shared" si="6"/>
        <v>133184.71</v>
      </c>
      <c r="F33" s="18"/>
      <c r="G33" s="19">
        <v>511529</v>
      </c>
      <c r="H33" s="18">
        <f t="shared" si="3"/>
        <v>511529</v>
      </c>
      <c r="I33" s="18"/>
      <c r="J33" s="19">
        <v>94971.9</v>
      </c>
      <c r="K33" s="18">
        <f t="shared" si="4"/>
        <v>94971.9</v>
      </c>
      <c r="L33" s="18">
        <f t="shared" si="5"/>
        <v>0</v>
      </c>
      <c r="M33" s="18">
        <f>J33-D33</f>
        <v>-38212.81</v>
      </c>
      <c r="N33" s="18">
        <f t="shared" si="5"/>
        <v>-38212.81</v>
      </c>
      <c r="O33" s="29"/>
      <c r="P33" s="29">
        <f t="shared" si="7"/>
        <v>18.5662787447046</v>
      </c>
      <c r="Q33" s="29">
        <f t="shared" si="1"/>
        <v>18.5662787447046</v>
      </c>
    </row>
    <row r="34" spans="1:17" ht="32.25" customHeight="1" hidden="1">
      <c r="A34" s="4">
        <v>25010200</v>
      </c>
      <c r="B34" s="13" t="s">
        <v>26</v>
      </c>
      <c r="C34" s="18"/>
      <c r="D34" s="19">
        <v>0</v>
      </c>
      <c r="E34" s="18">
        <f t="shared" si="6"/>
        <v>0</v>
      </c>
      <c r="F34" s="18"/>
      <c r="G34" s="19"/>
      <c r="H34" s="18">
        <f t="shared" si="3"/>
        <v>0</v>
      </c>
      <c r="I34" s="18"/>
      <c r="J34" s="19">
        <v>0</v>
      </c>
      <c r="K34" s="18">
        <f t="shared" si="4"/>
        <v>0</v>
      </c>
      <c r="L34" s="18">
        <f t="shared" si="5"/>
        <v>0</v>
      </c>
      <c r="M34" s="18">
        <f>J34-D34</f>
        <v>0</v>
      </c>
      <c r="N34" s="18">
        <f t="shared" si="5"/>
        <v>0</v>
      </c>
      <c r="O34" s="29"/>
      <c r="P34" s="29" t="e">
        <f t="shared" si="7"/>
        <v>#DIV/0!</v>
      </c>
      <c r="Q34" s="29" t="e">
        <f t="shared" si="1"/>
        <v>#DIV/0!</v>
      </c>
    </row>
    <row r="35" spans="1:17" ht="15.75">
      <c r="A35" s="4">
        <v>25010300</v>
      </c>
      <c r="B35" s="13" t="s">
        <v>18</v>
      </c>
      <c r="C35" s="18"/>
      <c r="D35" s="19">
        <v>22387.86</v>
      </c>
      <c r="E35" s="18">
        <f t="shared" si="6"/>
        <v>22387.86</v>
      </c>
      <c r="F35" s="18"/>
      <c r="G35" s="19">
        <v>95170</v>
      </c>
      <c r="H35" s="18">
        <f t="shared" si="3"/>
        <v>95170</v>
      </c>
      <c r="I35" s="18"/>
      <c r="J35" s="19">
        <v>23452.6</v>
      </c>
      <c r="K35" s="18">
        <f t="shared" si="4"/>
        <v>23452.6</v>
      </c>
      <c r="L35" s="18">
        <f t="shared" si="5"/>
        <v>0</v>
      </c>
      <c r="M35" s="18">
        <f>J35-D35</f>
        <v>1064.739999999998</v>
      </c>
      <c r="N35" s="18">
        <f t="shared" si="5"/>
        <v>1064.739999999998</v>
      </c>
      <c r="O35" s="29"/>
      <c r="P35" s="29">
        <f t="shared" si="7"/>
        <v>24.642849637490805</v>
      </c>
      <c r="Q35" s="29">
        <f t="shared" si="1"/>
        <v>24.642849637490805</v>
      </c>
    </row>
    <row r="36" spans="1:17" ht="47.25">
      <c r="A36" s="4">
        <v>25010400</v>
      </c>
      <c r="B36" s="13" t="s">
        <v>27</v>
      </c>
      <c r="C36" s="18"/>
      <c r="D36" s="19">
        <v>0</v>
      </c>
      <c r="E36" s="18">
        <f t="shared" si="6"/>
        <v>0</v>
      </c>
      <c r="F36" s="18"/>
      <c r="G36" s="19">
        <v>10275</v>
      </c>
      <c r="H36" s="18">
        <f t="shared" si="3"/>
        <v>10275</v>
      </c>
      <c r="I36" s="18"/>
      <c r="J36" s="19">
        <v>940</v>
      </c>
      <c r="K36" s="18">
        <f t="shared" si="4"/>
        <v>940</v>
      </c>
      <c r="L36" s="18">
        <f t="shared" si="5"/>
        <v>0</v>
      </c>
      <c r="M36" s="18">
        <f t="shared" si="5"/>
        <v>940</v>
      </c>
      <c r="N36" s="18">
        <f t="shared" si="5"/>
        <v>940</v>
      </c>
      <c r="O36" s="29"/>
      <c r="P36" s="29">
        <f t="shared" si="7"/>
        <v>9.148418491484184</v>
      </c>
      <c r="Q36" s="29">
        <f t="shared" si="1"/>
        <v>9.148418491484184</v>
      </c>
    </row>
    <row r="37" spans="1:17" s="9" customFormat="1" ht="31.5" customHeight="1">
      <c r="A37" s="2">
        <v>25020000</v>
      </c>
      <c r="B37" s="3" t="s">
        <v>32</v>
      </c>
      <c r="C37" s="17"/>
      <c r="D37" s="20">
        <f>D38</f>
        <v>241511.05</v>
      </c>
      <c r="E37" s="17">
        <f t="shared" si="6"/>
        <v>241511.05</v>
      </c>
      <c r="F37" s="17"/>
      <c r="G37" s="17">
        <f>G38</f>
        <v>0</v>
      </c>
      <c r="H37" s="17">
        <f t="shared" si="3"/>
        <v>0</v>
      </c>
      <c r="I37" s="17"/>
      <c r="J37" s="20">
        <f>J38</f>
        <v>113235.37</v>
      </c>
      <c r="K37" s="17">
        <f t="shared" si="4"/>
        <v>113235.37</v>
      </c>
      <c r="L37" s="17">
        <f t="shared" si="5"/>
        <v>0</v>
      </c>
      <c r="M37" s="17">
        <f t="shared" si="5"/>
        <v>-128275.68</v>
      </c>
      <c r="N37" s="17">
        <f t="shared" si="5"/>
        <v>-128275.68</v>
      </c>
      <c r="O37" s="27"/>
      <c r="P37" s="29"/>
      <c r="Q37" s="27"/>
    </row>
    <row r="38" spans="1:17" ht="15.75" customHeight="1">
      <c r="A38" s="4">
        <v>25020100</v>
      </c>
      <c r="B38" s="5" t="s">
        <v>33</v>
      </c>
      <c r="C38" s="18"/>
      <c r="D38" s="19">
        <v>241511.05</v>
      </c>
      <c r="E38" s="18">
        <f t="shared" si="6"/>
        <v>241511.05</v>
      </c>
      <c r="F38" s="18"/>
      <c r="G38" s="18">
        <v>0</v>
      </c>
      <c r="H38" s="18">
        <f t="shared" si="3"/>
        <v>0</v>
      </c>
      <c r="I38" s="18"/>
      <c r="J38" s="19">
        <v>113235.37</v>
      </c>
      <c r="K38" s="18">
        <f t="shared" si="4"/>
        <v>113235.37</v>
      </c>
      <c r="L38" s="18">
        <f t="shared" si="5"/>
        <v>0</v>
      </c>
      <c r="M38" s="18">
        <f t="shared" si="5"/>
        <v>-128275.68</v>
      </c>
      <c r="N38" s="18">
        <f t="shared" si="5"/>
        <v>-128275.68</v>
      </c>
      <c r="O38" s="27"/>
      <c r="P38" s="29"/>
      <c r="Q38" s="27"/>
    </row>
    <row r="39" spans="1:17" ht="15.75">
      <c r="A39" s="2"/>
      <c r="B39" s="3" t="s">
        <v>21</v>
      </c>
      <c r="C39" s="17">
        <f>C12+C20</f>
        <v>8824655.420000002</v>
      </c>
      <c r="D39" s="17">
        <f>D12+D20</f>
        <v>397083.62</v>
      </c>
      <c r="E39" s="17">
        <f t="shared" si="6"/>
        <v>9221739.040000001</v>
      </c>
      <c r="F39" s="17">
        <f>F12+F20</f>
        <v>28101889</v>
      </c>
      <c r="G39" s="17">
        <f>G12+G20</f>
        <v>616974</v>
      </c>
      <c r="H39" s="17">
        <f t="shared" si="3"/>
        <v>28718863</v>
      </c>
      <c r="I39" s="17">
        <f>I12+I20</f>
        <v>4229633.81</v>
      </c>
      <c r="J39" s="17">
        <f>J12+J20</f>
        <v>232599.87</v>
      </c>
      <c r="K39" s="17">
        <f t="shared" si="4"/>
        <v>4462233.68</v>
      </c>
      <c r="L39" s="17">
        <f t="shared" si="5"/>
        <v>-4595021.610000002</v>
      </c>
      <c r="M39" s="17">
        <f t="shared" si="5"/>
        <v>-164483.75</v>
      </c>
      <c r="N39" s="17">
        <f t="shared" si="5"/>
        <v>-4759505.360000001</v>
      </c>
      <c r="O39" s="27">
        <f>I39/F39*100</f>
        <v>15.051065819810189</v>
      </c>
      <c r="P39" s="27">
        <f>J39/G39*100</f>
        <v>37.70010891869025</v>
      </c>
      <c r="Q39" s="27">
        <f>K39/H39*100</f>
        <v>15.537640469958717</v>
      </c>
    </row>
    <row r="40" spans="1:17" ht="15.75">
      <c r="A40" s="2">
        <v>40000000</v>
      </c>
      <c r="B40" s="16" t="s">
        <v>23</v>
      </c>
      <c r="C40" s="17">
        <f>C41</f>
        <v>57568787.78000001</v>
      </c>
      <c r="D40" s="17">
        <f>D41</f>
        <v>241960</v>
      </c>
      <c r="E40" s="17">
        <f t="shared" si="6"/>
        <v>57810747.78000001</v>
      </c>
      <c r="F40" s="17">
        <f>F41</f>
        <v>178226189.43</v>
      </c>
      <c r="G40" s="17">
        <f>G41</f>
        <v>0</v>
      </c>
      <c r="H40" s="17">
        <f t="shared" si="3"/>
        <v>178226189.43</v>
      </c>
      <c r="I40" s="17">
        <f>I41</f>
        <v>51823626.629999995</v>
      </c>
      <c r="J40" s="17">
        <f>J41</f>
        <v>0</v>
      </c>
      <c r="K40" s="17">
        <f t="shared" si="4"/>
        <v>51823626.629999995</v>
      </c>
      <c r="L40" s="17">
        <f t="shared" si="5"/>
        <v>-5745161.150000013</v>
      </c>
      <c r="M40" s="17">
        <f t="shared" si="5"/>
        <v>-241960</v>
      </c>
      <c r="N40" s="17">
        <f t="shared" si="5"/>
        <v>-5987121.150000013</v>
      </c>
      <c r="O40" s="27">
        <f aca="true" t="shared" si="8" ref="O40:O54">I40/F40*100</f>
        <v>29.077447481619533</v>
      </c>
      <c r="P40" s="27"/>
      <c r="Q40" s="27">
        <f aca="true" t="shared" si="9" ref="Q40:Q54">K40/H40*100</f>
        <v>29.077447481619533</v>
      </c>
    </row>
    <row r="41" spans="1:17" ht="15.75">
      <c r="A41" s="2">
        <v>41000000</v>
      </c>
      <c r="B41" s="3" t="s">
        <v>14</v>
      </c>
      <c r="C41" s="17">
        <f>C42+C45</f>
        <v>57568787.78000001</v>
      </c>
      <c r="D41" s="17">
        <f>D42+D45</f>
        <v>241960</v>
      </c>
      <c r="E41" s="17">
        <f>E42+E45</f>
        <v>57810747.78000001</v>
      </c>
      <c r="F41" s="17">
        <f aca="true" t="shared" si="10" ref="F41:N41">F42+F45</f>
        <v>178226189.43</v>
      </c>
      <c r="G41" s="17">
        <f t="shared" si="10"/>
        <v>0</v>
      </c>
      <c r="H41" s="17">
        <f t="shared" si="10"/>
        <v>178226189.43</v>
      </c>
      <c r="I41" s="17">
        <f t="shared" si="10"/>
        <v>51823626.629999995</v>
      </c>
      <c r="J41" s="17">
        <f t="shared" si="10"/>
        <v>0</v>
      </c>
      <c r="K41" s="17">
        <f t="shared" si="10"/>
        <v>51823626.629999995</v>
      </c>
      <c r="L41" s="17">
        <f t="shared" si="10"/>
        <v>-6388661.150000003</v>
      </c>
      <c r="M41" s="17">
        <f t="shared" si="10"/>
        <v>-241960</v>
      </c>
      <c r="N41" s="17">
        <f t="shared" si="10"/>
        <v>-6630621.150000003</v>
      </c>
      <c r="O41" s="27">
        <f t="shared" si="8"/>
        <v>29.077447481619533</v>
      </c>
      <c r="P41" s="27"/>
      <c r="Q41" s="27">
        <f t="shared" si="9"/>
        <v>29.077447481619533</v>
      </c>
    </row>
    <row r="42" spans="1:17" ht="15.75">
      <c r="A42" s="2">
        <v>41020000</v>
      </c>
      <c r="B42" s="3" t="s">
        <v>15</v>
      </c>
      <c r="C42" s="17">
        <f>SUM(C43:C44)</f>
        <v>4973000</v>
      </c>
      <c r="D42" s="17">
        <f>SUM(D43:D44)</f>
        <v>0</v>
      </c>
      <c r="E42" s="17">
        <f>SUM(E43:E44)</f>
        <v>4973000</v>
      </c>
      <c r="F42" s="17">
        <f>SUM(F43:F44)</f>
        <v>21895600</v>
      </c>
      <c r="G42" s="17">
        <f aca="true" t="shared" si="11" ref="G42:N42">SUM(G43:G44)</f>
        <v>0</v>
      </c>
      <c r="H42" s="17">
        <f t="shared" si="11"/>
        <v>21895600</v>
      </c>
      <c r="I42" s="17">
        <f t="shared" si="11"/>
        <v>4248132</v>
      </c>
      <c r="J42" s="17">
        <f t="shared" si="11"/>
        <v>0</v>
      </c>
      <c r="K42" s="17">
        <f t="shared" si="11"/>
        <v>4248132</v>
      </c>
      <c r="L42" s="17">
        <f t="shared" si="11"/>
        <v>-724868</v>
      </c>
      <c r="M42" s="17">
        <f t="shared" si="11"/>
        <v>0</v>
      </c>
      <c r="N42" s="17">
        <f t="shared" si="11"/>
        <v>-724868</v>
      </c>
      <c r="O42" s="27">
        <f t="shared" si="8"/>
        <v>19.401761084418787</v>
      </c>
      <c r="P42" s="27"/>
      <c r="Q42" s="27">
        <f t="shared" si="9"/>
        <v>19.401761084418787</v>
      </c>
    </row>
    <row r="43" spans="1:17" ht="21" customHeight="1">
      <c r="A43" s="32">
        <v>41020100</v>
      </c>
      <c r="B43" s="13" t="s">
        <v>50</v>
      </c>
      <c r="C43" s="18">
        <v>854900</v>
      </c>
      <c r="D43" s="18"/>
      <c r="E43" s="18">
        <f>C43+D43</f>
        <v>854900</v>
      </c>
      <c r="F43" s="18">
        <v>5554300</v>
      </c>
      <c r="G43" s="18"/>
      <c r="H43" s="18">
        <f t="shared" si="3"/>
        <v>5554300</v>
      </c>
      <c r="I43" s="18">
        <v>1388400</v>
      </c>
      <c r="J43" s="18"/>
      <c r="K43" s="18">
        <f t="shared" si="4"/>
        <v>1388400</v>
      </c>
      <c r="L43" s="18">
        <f t="shared" si="5"/>
        <v>533500</v>
      </c>
      <c r="M43" s="18"/>
      <c r="N43" s="18">
        <f t="shared" si="5"/>
        <v>533500</v>
      </c>
      <c r="O43" s="27">
        <f t="shared" si="8"/>
        <v>24.996849287939074</v>
      </c>
      <c r="P43" s="29"/>
      <c r="Q43" s="27">
        <f t="shared" si="9"/>
        <v>24.996849287939074</v>
      </c>
    </row>
    <row r="44" spans="1:17" ht="72.75" customHeight="1">
      <c r="A44" s="32">
        <v>41040200</v>
      </c>
      <c r="B44" s="14" t="s">
        <v>61</v>
      </c>
      <c r="C44" s="18">
        <v>4118100</v>
      </c>
      <c r="D44" s="18"/>
      <c r="E44" s="18">
        <f>C44+D44</f>
        <v>4118100</v>
      </c>
      <c r="F44" s="18">
        <v>16341300</v>
      </c>
      <c r="G44" s="18"/>
      <c r="H44" s="18">
        <f t="shared" si="3"/>
        <v>16341300</v>
      </c>
      <c r="I44" s="18">
        <v>2859732</v>
      </c>
      <c r="J44" s="18"/>
      <c r="K44" s="18">
        <f t="shared" si="4"/>
        <v>2859732</v>
      </c>
      <c r="L44" s="18">
        <f t="shared" si="5"/>
        <v>-1258368</v>
      </c>
      <c r="M44" s="18"/>
      <c r="N44" s="18">
        <f t="shared" si="5"/>
        <v>-1258368</v>
      </c>
      <c r="O44" s="27">
        <f t="shared" si="8"/>
        <v>17.500027537588807</v>
      </c>
      <c r="P44" s="29"/>
      <c r="Q44" s="27">
        <f t="shared" si="9"/>
        <v>17.500027537588807</v>
      </c>
    </row>
    <row r="45" spans="1:17" ht="15.75">
      <c r="A45" s="2"/>
      <c r="B45" s="3" t="s">
        <v>16</v>
      </c>
      <c r="C45" s="17">
        <f>SUM(C46:C55)</f>
        <v>52595787.78000001</v>
      </c>
      <c r="D45" s="17">
        <f>SUM(D46:D55)</f>
        <v>241960</v>
      </c>
      <c r="E45" s="17">
        <f>SUM(E46:E55)</f>
        <v>52837747.78000001</v>
      </c>
      <c r="F45" s="17">
        <f>SUM(F46:F55)</f>
        <v>156330589.43</v>
      </c>
      <c r="G45" s="17">
        <f aca="true" t="shared" si="12" ref="G45:N45">SUM(G46:G55)</f>
        <v>0</v>
      </c>
      <c r="H45" s="17">
        <f t="shared" si="12"/>
        <v>156330589.43</v>
      </c>
      <c r="I45" s="17">
        <f t="shared" si="12"/>
        <v>47575494.629999995</v>
      </c>
      <c r="J45" s="17">
        <f t="shared" si="12"/>
        <v>0</v>
      </c>
      <c r="K45" s="17">
        <f t="shared" si="12"/>
        <v>47575494.629999995</v>
      </c>
      <c r="L45" s="17">
        <f t="shared" si="12"/>
        <v>-5663793.150000003</v>
      </c>
      <c r="M45" s="17">
        <f t="shared" si="12"/>
        <v>-241960</v>
      </c>
      <c r="N45" s="17">
        <f t="shared" si="12"/>
        <v>-5905753.150000003</v>
      </c>
      <c r="O45" s="27">
        <f t="shared" si="8"/>
        <v>30.432620259071452</v>
      </c>
      <c r="P45" s="27"/>
      <c r="Q45" s="27">
        <f t="shared" si="9"/>
        <v>30.432620259071452</v>
      </c>
    </row>
    <row r="46" spans="1:17" ht="31.5" customHeight="1">
      <c r="A46" s="4">
        <v>41033900</v>
      </c>
      <c r="B46" s="12" t="s">
        <v>51</v>
      </c>
      <c r="C46" s="18">
        <v>7266600</v>
      </c>
      <c r="D46" s="18"/>
      <c r="E46" s="18">
        <f aca="true" t="shared" si="13" ref="E46:E51">C46+D46</f>
        <v>7266600</v>
      </c>
      <c r="F46" s="18">
        <v>23681800</v>
      </c>
      <c r="G46" s="18"/>
      <c r="H46" s="18">
        <f>F46+G46</f>
        <v>23681800</v>
      </c>
      <c r="I46" s="18">
        <v>5470500</v>
      </c>
      <c r="J46" s="18"/>
      <c r="K46" s="18">
        <f>I46+J46</f>
        <v>5470500</v>
      </c>
      <c r="L46" s="18">
        <f>I46-C46</f>
        <v>-1796100</v>
      </c>
      <c r="M46" s="18"/>
      <c r="N46" s="18">
        <f>K46-E46</f>
        <v>-1796100</v>
      </c>
      <c r="O46" s="29">
        <f t="shared" si="8"/>
        <v>23.100017735138376</v>
      </c>
      <c r="P46" s="29"/>
      <c r="Q46" s="29">
        <f t="shared" si="9"/>
        <v>23.100017735138376</v>
      </c>
    </row>
    <row r="47" spans="1:17" ht="35.25" customHeight="1">
      <c r="A47" s="4">
        <v>41034200</v>
      </c>
      <c r="B47" s="12" t="s">
        <v>52</v>
      </c>
      <c r="C47" s="18">
        <v>2781200</v>
      </c>
      <c r="D47" s="18"/>
      <c r="E47" s="18">
        <f t="shared" si="13"/>
        <v>2781200</v>
      </c>
      <c r="F47" s="18">
        <v>14207400</v>
      </c>
      <c r="G47" s="18"/>
      <c r="H47" s="18">
        <f>F47+G47</f>
        <v>14207400</v>
      </c>
      <c r="I47" s="18">
        <v>4193900</v>
      </c>
      <c r="J47" s="18"/>
      <c r="K47" s="18">
        <f>I47+J47</f>
        <v>4193900</v>
      </c>
      <c r="L47" s="18">
        <f>I47-C47</f>
        <v>1412700</v>
      </c>
      <c r="M47" s="18"/>
      <c r="N47" s="18">
        <f>K47-E47</f>
        <v>1412700</v>
      </c>
      <c r="O47" s="29">
        <f t="shared" si="8"/>
        <v>29.51912383687374</v>
      </c>
      <c r="P47" s="29"/>
      <c r="Q47" s="29">
        <f t="shared" si="9"/>
        <v>29.51912383687374</v>
      </c>
    </row>
    <row r="48" spans="1:17" ht="117.75" customHeight="1">
      <c r="A48" s="4">
        <v>41050100</v>
      </c>
      <c r="B48" s="12" t="s">
        <v>62</v>
      </c>
      <c r="C48" s="18">
        <v>32978733.03</v>
      </c>
      <c r="D48" s="18"/>
      <c r="E48" s="18">
        <f t="shared" si="13"/>
        <v>32978733.03</v>
      </c>
      <c r="F48" s="18">
        <v>57042300</v>
      </c>
      <c r="G48" s="18"/>
      <c r="H48" s="18">
        <f>F48+G48</f>
        <v>57042300</v>
      </c>
      <c r="I48" s="18">
        <v>22756700.74</v>
      </c>
      <c r="J48" s="18"/>
      <c r="K48" s="18">
        <f>I48+J48</f>
        <v>22756700.74</v>
      </c>
      <c r="L48" s="18">
        <f>I48-C48</f>
        <v>-10222032.290000003</v>
      </c>
      <c r="M48" s="18">
        <f>J48-D48</f>
        <v>0</v>
      </c>
      <c r="N48" s="18">
        <f>K48-E48</f>
        <v>-10222032.290000003</v>
      </c>
      <c r="O48" s="29">
        <f t="shared" si="8"/>
        <v>39.894430519105995</v>
      </c>
      <c r="P48" s="29"/>
      <c r="Q48" s="29">
        <f t="shared" si="9"/>
        <v>39.894430519105995</v>
      </c>
    </row>
    <row r="49" spans="1:17" ht="72.75" customHeight="1">
      <c r="A49" s="4">
        <v>41050200</v>
      </c>
      <c r="B49" s="12" t="s">
        <v>63</v>
      </c>
      <c r="C49" s="18">
        <v>108592.81</v>
      </c>
      <c r="D49" s="18"/>
      <c r="E49" s="18">
        <f t="shared" si="13"/>
        <v>108592.81</v>
      </c>
      <c r="F49" s="18">
        <v>9311200</v>
      </c>
      <c r="G49" s="18"/>
      <c r="H49" s="18">
        <f>F49+G49</f>
        <v>9311200</v>
      </c>
      <c r="I49" s="18">
        <v>1957881.59</v>
      </c>
      <c r="J49" s="18"/>
      <c r="K49" s="18">
        <f>I49+J49</f>
        <v>1957881.59</v>
      </c>
      <c r="L49" s="18">
        <f>I49-C49</f>
        <v>1849288.78</v>
      </c>
      <c r="M49" s="18">
        <f>J49-D49</f>
        <v>0</v>
      </c>
      <c r="N49" s="18">
        <f>K49-E49</f>
        <v>1849288.78</v>
      </c>
      <c r="O49" s="29">
        <f t="shared" si="8"/>
        <v>21.027167175015034</v>
      </c>
      <c r="P49" s="29"/>
      <c r="Q49" s="29">
        <f t="shared" si="9"/>
        <v>21.027167175015034</v>
      </c>
    </row>
    <row r="50" spans="1:17" ht="210.75" customHeight="1">
      <c r="A50" s="4">
        <v>41050300</v>
      </c>
      <c r="B50" s="12" t="s">
        <v>65</v>
      </c>
      <c r="C50" s="18">
        <v>8257270.5</v>
      </c>
      <c r="D50" s="18"/>
      <c r="E50" s="18">
        <f t="shared" si="13"/>
        <v>8257270.5</v>
      </c>
      <c r="F50" s="18">
        <v>39904200</v>
      </c>
      <c r="G50" s="18"/>
      <c r="H50" s="18">
        <f t="shared" si="3"/>
        <v>39904200</v>
      </c>
      <c r="I50" s="18">
        <v>8196982.07</v>
      </c>
      <c r="J50" s="18"/>
      <c r="K50" s="18">
        <f t="shared" si="4"/>
        <v>8196982.07</v>
      </c>
      <c r="L50" s="18">
        <f t="shared" si="5"/>
        <v>-60288.4299999997</v>
      </c>
      <c r="M50" s="18">
        <f t="shared" si="5"/>
        <v>0</v>
      </c>
      <c r="N50" s="18">
        <f t="shared" si="5"/>
        <v>-60288.4299999997</v>
      </c>
      <c r="O50" s="29">
        <f t="shared" si="8"/>
        <v>20.541652432576022</v>
      </c>
      <c r="P50" s="29"/>
      <c r="Q50" s="29">
        <f t="shared" si="9"/>
        <v>20.541652432576022</v>
      </c>
    </row>
    <row r="51" spans="1:17" ht="159" customHeight="1">
      <c r="A51" s="4">
        <v>41050700</v>
      </c>
      <c r="B51" s="33" t="s">
        <v>64</v>
      </c>
      <c r="C51" s="18">
        <v>181306.31</v>
      </c>
      <c r="D51" s="18"/>
      <c r="E51" s="18">
        <f t="shared" si="13"/>
        <v>181306.31</v>
      </c>
      <c r="F51" s="18">
        <v>1813200</v>
      </c>
      <c r="G51" s="18"/>
      <c r="H51" s="18">
        <f>F51+G51</f>
        <v>1813200</v>
      </c>
      <c r="I51" s="18">
        <v>221176.65</v>
      </c>
      <c r="J51" s="18"/>
      <c r="K51" s="18">
        <f>I51+J51</f>
        <v>221176.65</v>
      </c>
      <c r="L51" s="18">
        <f>I51-C51</f>
        <v>39870.34</v>
      </c>
      <c r="M51" s="18">
        <f>J51-D51</f>
        <v>0</v>
      </c>
      <c r="N51" s="18">
        <f>K51-E51</f>
        <v>39870.34</v>
      </c>
      <c r="O51" s="29">
        <f t="shared" si="8"/>
        <v>12.198138649900727</v>
      </c>
      <c r="P51" s="29"/>
      <c r="Q51" s="29">
        <f t="shared" si="9"/>
        <v>12.198138649900727</v>
      </c>
    </row>
    <row r="52" spans="1:17" ht="50.25" customHeight="1">
      <c r="A52" s="34">
        <v>41051500</v>
      </c>
      <c r="B52" s="33" t="s">
        <v>66</v>
      </c>
      <c r="C52" s="18"/>
      <c r="D52" s="18"/>
      <c r="E52" s="18"/>
      <c r="F52" s="18">
        <v>916200</v>
      </c>
      <c r="G52" s="18"/>
      <c r="H52" s="18">
        <f>F52+G52</f>
        <v>916200</v>
      </c>
      <c r="I52" s="18">
        <v>458100</v>
      </c>
      <c r="J52" s="18"/>
      <c r="K52" s="18">
        <f>I52+J52</f>
        <v>458100</v>
      </c>
      <c r="L52" s="18"/>
      <c r="M52" s="18"/>
      <c r="N52" s="18"/>
      <c r="O52" s="29">
        <f t="shared" si="8"/>
        <v>50</v>
      </c>
      <c r="P52" s="29"/>
      <c r="Q52" s="29">
        <f t="shared" si="9"/>
        <v>50</v>
      </c>
    </row>
    <row r="53" spans="1:17" ht="60" customHeight="1">
      <c r="A53" s="34">
        <v>41052000</v>
      </c>
      <c r="B53" s="33" t="s">
        <v>67</v>
      </c>
      <c r="C53" s="18"/>
      <c r="D53" s="18"/>
      <c r="E53" s="18"/>
      <c r="F53" s="18">
        <v>742000</v>
      </c>
      <c r="G53" s="18"/>
      <c r="H53" s="18">
        <f>F53+G53</f>
        <v>742000</v>
      </c>
      <c r="I53" s="18">
        <v>185400</v>
      </c>
      <c r="J53" s="18"/>
      <c r="K53" s="18">
        <f>I53+J53</f>
        <v>185400</v>
      </c>
      <c r="L53" s="18"/>
      <c r="M53" s="18"/>
      <c r="N53" s="18"/>
      <c r="O53" s="29">
        <f t="shared" si="8"/>
        <v>24.98652291105121</v>
      </c>
      <c r="P53" s="29"/>
      <c r="Q53" s="29">
        <f t="shared" si="9"/>
        <v>24.98652291105121</v>
      </c>
    </row>
    <row r="54" spans="1:17" ht="15.75" customHeight="1">
      <c r="A54" s="21">
        <v>41053900</v>
      </c>
      <c r="B54" s="22" t="s">
        <v>68</v>
      </c>
      <c r="C54" s="18">
        <v>1000085.13</v>
      </c>
      <c r="D54" s="18">
        <v>241960</v>
      </c>
      <c r="E54" s="18">
        <f>C54+D54</f>
        <v>1242045.13</v>
      </c>
      <c r="F54" s="18">
        <v>8712289.43</v>
      </c>
      <c r="G54" s="18"/>
      <c r="H54" s="18">
        <f t="shared" si="3"/>
        <v>8712289.43</v>
      </c>
      <c r="I54" s="18">
        <v>4134853.58</v>
      </c>
      <c r="J54" s="18"/>
      <c r="K54" s="18">
        <f t="shared" si="4"/>
        <v>4134853.58</v>
      </c>
      <c r="L54" s="18">
        <f t="shared" si="5"/>
        <v>3134768.45</v>
      </c>
      <c r="M54" s="18">
        <f t="shared" si="5"/>
        <v>-241960</v>
      </c>
      <c r="N54" s="18">
        <f t="shared" si="5"/>
        <v>2892808.45</v>
      </c>
      <c r="O54" s="29">
        <f t="shared" si="8"/>
        <v>47.46001166767941</v>
      </c>
      <c r="P54" s="29"/>
      <c r="Q54" s="29">
        <f t="shared" si="9"/>
        <v>47.46001166767941</v>
      </c>
    </row>
    <row r="55" spans="1:17" ht="43.5" customHeight="1">
      <c r="A55" s="4">
        <v>41037000</v>
      </c>
      <c r="B55" s="12" t="s">
        <v>49</v>
      </c>
      <c r="C55" s="18">
        <v>22000</v>
      </c>
      <c r="D55" s="18"/>
      <c r="E55" s="18">
        <f>C55+D55</f>
        <v>22000</v>
      </c>
      <c r="F55" s="18"/>
      <c r="G55" s="18"/>
      <c r="H55" s="18">
        <f t="shared" si="3"/>
        <v>0</v>
      </c>
      <c r="I55" s="18">
        <v>0</v>
      </c>
      <c r="J55" s="18"/>
      <c r="K55" s="18">
        <f t="shared" si="4"/>
        <v>0</v>
      </c>
      <c r="L55" s="18">
        <f t="shared" si="5"/>
        <v>-22000</v>
      </c>
      <c r="M55" s="18">
        <f t="shared" si="5"/>
        <v>0</v>
      </c>
      <c r="N55" s="18">
        <f t="shared" si="5"/>
        <v>-22000</v>
      </c>
      <c r="O55" s="29"/>
      <c r="P55" s="29"/>
      <c r="Q55" s="29"/>
    </row>
    <row r="56" spans="1:17" ht="27" customHeight="1">
      <c r="A56" s="49" t="s">
        <v>17</v>
      </c>
      <c r="B56" s="50"/>
      <c r="C56" s="17">
        <f>C39+C40</f>
        <v>66393443.20000001</v>
      </c>
      <c r="D56" s="17">
        <f>D39+D40</f>
        <v>639043.62</v>
      </c>
      <c r="E56" s="17">
        <f>C56+D56</f>
        <v>67032486.82000001</v>
      </c>
      <c r="F56" s="17">
        <f>F39+F40</f>
        <v>206328078.43</v>
      </c>
      <c r="G56" s="17">
        <f>G39+G40</f>
        <v>616974</v>
      </c>
      <c r="H56" s="17">
        <f t="shared" si="3"/>
        <v>206945052.43</v>
      </c>
      <c r="I56" s="17">
        <f>I39+I40</f>
        <v>56053260.44</v>
      </c>
      <c r="J56" s="17">
        <f>J39+J40</f>
        <v>232599.87</v>
      </c>
      <c r="K56" s="17">
        <f t="shared" si="4"/>
        <v>56285860.309999995</v>
      </c>
      <c r="L56" s="17">
        <f t="shared" si="5"/>
        <v>-10340182.760000013</v>
      </c>
      <c r="M56" s="17">
        <f t="shared" si="5"/>
        <v>-406443.75</v>
      </c>
      <c r="N56" s="17">
        <f t="shared" si="5"/>
        <v>-10746626.510000013</v>
      </c>
      <c r="O56" s="27">
        <f>I56/F56*100</f>
        <v>27.167053978558197</v>
      </c>
      <c r="P56" s="27">
        <f>J56/G56*100</f>
        <v>37.70010891869025</v>
      </c>
      <c r="Q56" s="27">
        <f>K56/H56*100</f>
        <v>27.198456618835532</v>
      </c>
    </row>
    <row r="57" spans="1:8" ht="27" customHeight="1">
      <c r="A57" s="24"/>
      <c r="B57" s="24"/>
      <c r="C57" s="24"/>
      <c r="D57" s="24"/>
      <c r="E57" s="24"/>
      <c r="F57" s="25"/>
      <c r="G57" s="25"/>
      <c r="H57" s="25"/>
    </row>
    <row r="58" spans="1:8" ht="27" customHeight="1">
      <c r="A58" s="24"/>
      <c r="B58" s="24"/>
      <c r="C58" s="24"/>
      <c r="D58" s="24"/>
      <c r="E58" s="24"/>
      <c r="F58" s="25"/>
      <c r="G58" s="25"/>
      <c r="H58" s="25"/>
    </row>
    <row r="59" spans="1:8" ht="27" customHeight="1">
      <c r="A59" s="24"/>
      <c r="B59" s="24"/>
      <c r="C59" s="24"/>
      <c r="D59" s="24"/>
      <c r="E59" s="24"/>
      <c r="F59" s="25"/>
      <c r="G59" s="25"/>
      <c r="H59" s="25"/>
    </row>
    <row r="60" spans="1:12" s="9" customFormat="1" ht="18.75">
      <c r="A60" s="7" t="s">
        <v>22</v>
      </c>
      <c r="B60" s="8"/>
      <c r="C60" s="8"/>
      <c r="D60" s="8"/>
      <c r="E60" s="8"/>
      <c r="F60" s="8"/>
      <c r="G60" s="8"/>
      <c r="H60" s="8"/>
      <c r="L60" s="7" t="s">
        <v>56</v>
      </c>
    </row>
    <row r="61" spans="1:8" s="9" customFormat="1" ht="18.75">
      <c r="A61" s="7"/>
      <c r="B61" s="8"/>
      <c r="C61" s="8"/>
      <c r="D61" s="8"/>
      <c r="E61" s="8"/>
      <c r="F61" s="8"/>
      <c r="G61" s="8"/>
      <c r="H61" s="8"/>
    </row>
    <row r="62" spans="1:8" s="9" customFormat="1" ht="18.75">
      <c r="A62" s="7"/>
      <c r="B62" s="8"/>
      <c r="C62" s="8"/>
      <c r="D62" s="8"/>
      <c r="E62" s="8"/>
      <c r="F62" s="8"/>
      <c r="G62" s="8"/>
      <c r="H62" s="8"/>
    </row>
    <row r="63" spans="1:8" s="9" customFormat="1" ht="18.75">
      <c r="A63" s="7"/>
      <c r="B63" s="8"/>
      <c r="C63" s="8"/>
      <c r="D63" s="8"/>
      <c r="E63" s="8"/>
      <c r="F63" s="8"/>
      <c r="G63" s="8"/>
      <c r="H63" s="8"/>
    </row>
    <row r="64" spans="1:8" s="9" customFormat="1" ht="18.75">
      <c r="A64" s="7"/>
      <c r="B64" s="8"/>
      <c r="C64" s="8"/>
      <c r="D64" s="8"/>
      <c r="E64" s="8"/>
      <c r="F64" s="8"/>
      <c r="G64" s="8"/>
      <c r="H64" s="8"/>
    </row>
    <row r="65" spans="1:8" s="9" customFormat="1" ht="18.75">
      <c r="A65" s="7"/>
      <c r="B65" s="8"/>
      <c r="C65" s="8"/>
      <c r="D65" s="8"/>
      <c r="E65" s="8"/>
      <c r="F65" s="8"/>
      <c r="G65" s="8"/>
      <c r="H65" s="8"/>
    </row>
    <row r="66" spans="1:8" s="9" customFormat="1" ht="18.75">
      <c r="A66" s="7"/>
      <c r="B66" s="8"/>
      <c r="C66" s="8"/>
      <c r="D66" s="8"/>
      <c r="E66" s="8"/>
      <c r="F66" s="8"/>
      <c r="G66" s="8"/>
      <c r="H66" s="8"/>
    </row>
    <row r="67" spans="1:8" s="9" customFormat="1" ht="18.75">
      <c r="A67" s="7"/>
      <c r="B67" s="8"/>
      <c r="C67" s="8"/>
      <c r="D67" s="8"/>
      <c r="E67" s="8"/>
      <c r="F67" s="8"/>
      <c r="G67" s="8"/>
      <c r="H67" s="8"/>
    </row>
    <row r="68" spans="1:8" s="9" customFormat="1" ht="18.75">
      <c r="A68" s="7"/>
      <c r="B68" s="8"/>
      <c r="C68" s="8"/>
      <c r="D68" s="8"/>
      <c r="E68" s="8"/>
      <c r="F68" s="8"/>
      <c r="G68" s="8"/>
      <c r="H68" s="8"/>
    </row>
    <row r="69" spans="1:8" s="9" customFormat="1" ht="18.75">
      <c r="A69" s="7"/>
      <c r="B69" s="8"/>
      <c r="C69" s="8"/>
      <c r="D69" s="8"/>
      <c r="E69" s="8"/>
      <c r="F69" s="8"/>
      <c r="G69" s="8"/>
      <c r="H69" s="8"/>
    </row>
    <row r="70" spans="1:8" s="9" customFormat="1" ht="18.75">
      <c r="A70" s="7"/>
      <c r="B70" s="8"/>
      <c r="C70" s="8"/>
      <c r="D70" s="8"/>
      <c r="E70" s="8"/>
      <c r="F70" s="8"/>
      <c r="G70" s="8"/>
      <c r="H70" s="8"/>
    </row>
    <row r="71" spans="1:8" s="9" customFormat="1" ht="9.75" customHeight="1">
      <c r="A71" s="7"/>
      <c r="B71" s="8"/>
      <c r="C71" s="8"/>
      <c r="D71" s="8"/>
      <c r="E71" s="8"/>
      <c r="F71" s="8"/>
      <c r="G71" s="8"/>
      <c r="H71" s="8"/>
    </row>
    <row r="72" ht="15.75">
      <c r="A72" s="6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 hidden="1">
      <c r="A75" s="1"/>
      <c r="B75" s="1"/>
      <c r="C75" s="1"/>
      <c r="D75" s="1"/>
      <c r="E75" s="1"/>
      <c r="F75" s="1"/>
      <c r="G75" s="1"/>
      <c r="H75" s="1"/>
    </row>
    <row r="77" spans="2:8" ht="12.75">
      <c r="B77" s="1"/>
      <c r="C77" s="1"/>
      <c r="D77" s="1"/>
      <c r="E77" s="1"/>
      <c r="F77" s="1"/>
      <c r="G77" s="1"/>
      <c r="H77" s="1"/>
    </row>
  </sheetData>
  <sheetProtection/>
  <mergeCells count="24">
    <mergeCell ref="A56:B56"/>
    <mergeCell ref="K9:K10"/>
    <mergeCell ref="L9:L10"/>
    <mergeCell ref="M9:M10"/>
    <mergeCell ref="A6:Q6"/>
    <mergeCell ref="A8:A10"/>
    <mergeCell ref="B8:B10"/>
    <mergeCell ref="C8:E8"/>
    <mergeCell ref="F8:H8"/>
    <mergeCell ref="I8:K8"/>
    <mergeCell ref="Q9:Q10"/>
    <mergeCell ref="P9:P10"/>
    <mergeCell ref="I9:I10"/>
    <mergeCell ref="J9:J10"/>
    <mergeCell ref="L8:N8"/>
    <mergeCell ref="O8:Q8"/>
    <mergeCell ref="C9:C10"/>
    <mergeCell ref="D9:D10"/>
    <mergeCell ref="G9:G10"/>
    <mergeCell ref="H9:H10"/>
    <mergeCell ref="E9:E10"/>
    <mergeCell ref="F9:F10"/>
    <mergeCell ref="N9:N10"/>
    <mergeCell ref="O9:O10"/>
  </mergeCells>
  <printOptions/>
  <pageMargins left="0.7874015748031497" right="0.3937007874015748" top="1.1811023622047245" bottom="0.7874015748031497" header="0.5118110236220472" footer="0.5118110236220472"/>
  <pageSetup horizontalDpi="600" verticalDpi="600" orientation="landscape" paperSize="9" scale="50" r:id="rId1"/>
  <headerFooter alignWithMargins="0">
    <oddFooter>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</cp:lastModifiedBy>
  <cp:lastPrinted>2020-10-08T07:15:57Z</cp:lastPrinted>
  <dcterms:created xsi:type="dcterms:W3CDTF">1996-10-08T23:32:33Z</dcterms:created>
  <dcterms:modified xsi:type="dcterms:W3CDTF">2020-10-21T11:22:21Z</dcterms:modified>
  <cp:category/>
  <cp:version/>
  <cp:contentType/>
  <cp:contentStatus/>
</cp:coreProperties>
</file>