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11100" activeTab="0"/>
  </bookViews>
  <sheets>
    <sheet name="дод5-1 " sheetId="1" r:id="rId1"/>
  </sheets>
  <definedNames>
    <definedName name="_xlnm.Print_Titles" localSheetId="0">'дод5-1 '!$B:$B</definedName>
    <definedName name="_xlnm.Print_Area" localSheetId="0">'дод5-1 '!$A$1:$CL$42</definedName>
  </definedNames>
  <calcPr fullCalcOnLoad="1"/>
</workbook>
</file>

<file path=xl/sharedStrings.xml><?xml version="1.0" encoding="utf-8"?>
<sst xmlns="http://schemas.openxmlformats.org/spreadsheetml/2006/main" count="208" uniqueCount="106">
  <si>
    <t>Додаток 4</t>
  </si>
  <si>
    <t>до рішення районної ради</t>
  </si>
  <si>
    <t>сьомого скликання</t>
  </si>
  <si>
    <t>"Про районний бюджет Конотопського району  на 2020 рік"</t>
  </si>
  <si>
    <t>Зміни до додатку 5 до рішення Конотопської районної  ради "Про районний бюджет Конотопського району на 2020 рік"   "Міжбюджетні трансферти на 2020 рік"</t>
  </si>
  <si>
    <t xml:space="preserve"> 18305200000</t>
  </si>
  <si>
    <t xml:space="preserve">(код бюджету) </t>
  </si>
  <si>
    <t>(грн)</t>
  </si>
  <si>
    <t>Код бюджету</t>
  </si>
  <si>
    <t>Найменування бюджету - одержувача/ надавача  мідбюджетного трансферту</t>
  </si>
  <si>
    <t xml:space="preserve">                                                       Трансферти з інших місцевих бюджетів</t>
  </si>
  <si>
    <t>Трансферти з інших місцевих бюджетів</t>
  </si>
  <si>
    <t>Трансферти з інших бюджетів</t>
  </si>
  <si>
    <t>Усього</t>
  </si>
  <si>
    <t>дотація на:</t>
  </si>
  <si>
    <t>субвенції</t>
  </si>
  <si>
    <t>субвенцї</t>
  </si>
  <si>
    <t>загального фонду на:</t>
  </si>
  <si>
    <t>спеціального фонду на: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</si>
  <si>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</si>
  <si>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</si>
  <si>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</si>
  <si>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</si>
  <si>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здійснення переданих видатків  у сфері охорони здоров'я за рахунок коштів медичної субвенції</t>
  </si>
  <si>
    <t>Інші субвенції  з місцевого бюджету</t>
  </si>
  <si>
    <t>у тому числі:</t>
  </si>
  <si>
    <t>у тому числу</t>
  </si>
  <si>
    <t>у тому числі</t>
  </si>
  <si>
    <t>Інші субвенції з місцевого бюджету</t>
  </si>
  <si>
    <t xml:space="preserve">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 ,  осіб, які супроводжують інваліда війни I групи </t>
  </si>
  <si>
    <t>компенсаційні виплати за пільговий проїзд окремих категорій громадян ( операції об'єднаних сил)</t>
  </si>
  <si>
    <t>компенсаційні виплати за пільговий проїзд окремих категорій громадян</t>
  </si>
  <si>
    <t>забезпечення відшкодування для встановлення пам'ятників та облаштування місць поховання загиблих (померлих) учасників антитерористичної операції (операції об'єднаних сил)</t>
  </si>
  <si>
    <t xml:space="preserve"> надання соціальної підтримки (допомоги) особам з інвалідністю внаслідок війни І групи з числа учасників бойових дій на території інших держав( воїнам- інтернаціоналістам) та сім'ям загиблих учасників бойових дій на території інших держав, які проживають  у Сумській області</t>
  </si>
  <si>
    <t xml:space="preserve">  пільгове медичне обслуговування громадян, які постраждали внаслідок Чорнобильської катастрофи</t>
  </si>
  <si>
    <t xml:space="preserve"> поховання учасників бойових дій та інвалідів війни</t>
  </si>
  <si>
    <t xml:space="preserve"> оплату компенсаційних виплат  особам з інвалідністю на бензин, ремонт, техобслуговування автотранспорту та транспортне обслуговування</t>
  </si>
  <si>
    <t>забезпечення твердим паливом (дровами, торфобрикетами) сімей учасників антитерористичної операції(операції об'єднаних сил)</t>
  </si>
  <si>
    <t xml:space="preserve"> утримання Конотопського РЦСССДМ у тому числі фахівця із соціальної роботи</t>
  </si>
  <si>
    <t xml:space="preserve">утримання Конотопської районної дитячо-юнацької  спортивної школи Конотопської районної ради Сумської області </t>
  </si>
  <si>
    <t xml:space="preserve"> утримання Конотопського центру позашкільної роботи Конотопської районної ради Сумської області</t>
  </si>
  <si>
    <t>утримання методичного працівника  відділу освіти Конотопської районної державної адміністрації</t>
  </si>
  <si>
    <t>на придбання путівок для оздоровлення та відпочинку дітей та учнівської молоді</t>
  </si>
  <si>
    <t>утримання територіального центру  соціального обслуговування та надання соціальних послуг Конотопського району</t>
  </si>
  <si>
    <t>проведення поточних видатків закладів охорони здоров'я району (КНП "Центр первинної медико-санітарної допомоги")</t>
  </si>
  <si>
    <t>забезпечення лікування на цукровий та нецукровий діабет</t>
  </si>
  <si>
    <t>утримання закладів  освіти у тому числі інклюзивно-ресурсного центру Конотопської районної ради Сумської області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</si>
  <si>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</si>
  <si>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видатки розвитку  закладів охорони здоров'я району (КНП "Центр первинної медико-санітарної допомоги")</t>
  </si>
  <si>
    <t>видатки розвитку закладів освіти                                придбання предметів довгострокового користування</t>
  </si>
  <si>
    <t xml:space="preserve">видатки розвитку по територіальному центру  соціального обслуговування та надання соціальних послуг Конотопського району -реконструкція нежитлової будівлі </t>
  </si>
  <si>
    <t>Затверджено</t>
  </si>
  <si>
    <t>Внесено зміни</t>
  </si>
  <si>
    <t>Затверджено з урахуванням змін</t>
  </si>
  <si>
    <t>18305502000</t>
  </si>
  <si>
    <t>Сільський бюджет Великосамбірської сільської ради</t>
  </si>
  <si>
    <t>18305503000</t>
  </si>
  <si>
    <t>Сільський бюджет Вирівської сільської ради</t>
  </si>
  <si>
    <t>18305504000</t>
  </si>
  <si>
    <t>Сільський бюджет В'язівської сільської ради</t>
  </si>
  <si>
    <t>18305505000</t>
  </si>
  <si>
    <t xml:space="preserve">Сільський бюджет Гружчанської сільської ради </t>
  </si>
  <si>
    <t>18305506000</t>
  </si>
  <si>
    <t>Сільський бюджет Дептівської сільської ради</t>
  </si>
  <si>
    <t>18305507000</t>
  </si>
  <si>
    <t>Сільський бюджет Духанівської сільської ради</t>
  </si>
  <si>
    <t>18305509000</t>
  </si>
  <si>
    <t xml:space="preserve">Сільський бюджет Землянської сільської ради </t>
  </si>
  <si>
    <t>18305510000</t>
  </si>
  <si>
    <t>Сільський бюджет Карабутівської сільської ради</t>
  </si>
  <si>
    <t>18305512000</t>
  </si>
  <si>
    <t xml:space="preserve">Сільський бюджет Кошарівської сільської ради </t>
  </si>
  <si>
    <t>18305514000</t>
  </si>
  <si>
    <t xml:space="preserve">Сільський бюджет Кузьківської сільської ради </t>
  </si>
  <si>
    <t>18305515000</t>
  </si>
  <si>
    <t>Сільський бюджет Малосамбірської сільської ради</t>
  </si>
  <si>
    <t>18305516000</t>
  </si>
  <si>
    <t>Сільський бюджет Мельнянської сільської ради</t>
  </si>
  <si>
    <t>18305517000</t>
  </si>
  <si>
    <t>Сільський бюджет Михайло-Ганнівської сільської ради</t>
  </si>
  <si>
    <t>18305518000</t>
  </si>
  <si>
    <t>Сільський бюджет Пекарівської сільської ради</t>
  </si>
  <si>
    <t>18305519000</t>
  </si>
  <si>
    <t>Сільський бюджет Попівської сільської ради</t>
  </si>
  <si>
    <t>18305520000</t>
  </si>
  <si>
    <t>Сільський бюджет Присеймівської сільської ради</t>
  </si>
  <si>
    <t>18305523000</t>
  </si>
  <si>
    <t>Сільський бюджет Соснівської сільської ради</t>
  </si>
  <si>
    <t>18305526000</t>
  </si>
  <si>
    <t>Сільський бюджет Шаповалівської сільської ради</t>
  </si>
  <si>
    <t>18305527000</t>
  </si>
  <si>
    <t>Сільський бюджет Шевченківської сільської ради</t>
  </si>
  <si>
    <t>18305529000</t>
  </si>
  <si>
    <t>Сільський бюджет Юрівської сільської ради</t>
  </si>
  <si>
    <t>Разом по сільських бюджетах району</t>
  </si>
  <si>
    <t>Державний бюджет</t>
  </si>
  <si>
    <t>18100000000</t>
  </si>
  <si>
    <t>Обласний бюджет Сумської області</t>
  </si>
  <si>
    <t>18534000000</t>
  </si>
  <si>
    <t>Бюджет Конотопської міської об'єднаної територіальної громади</t>
  </si>
  <si>
    <t>18520000000</t>
  </si>
  <si>
    <t>Бюджет Дубов"язівської селищної об'єднаної територіальної громади</t>
  </si>
  <si>
    <t>18518000000</t>
  </si>
  <si>
    <t>Бюджет Бочечківської сільської об'єднаної територіальної громади</t>
  </si>
  <si>
    <t>УСЬОГО</t>
  </si>
  <si>
    <t>від 27.05.2020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</si>
</sst>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0">
    <font>
      <sz val="10"/>
      <color indexed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8"/>
      <name val="Times New Roman"/>
      <family val="0"/>
    </font>
    <font>
      <sz val="12"/>
      <color indexed="8"/>
      <name val="Arial Cyr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22"/>
      <color indexed="8"/>
      <name val="Times New Roman"/>
      <family val="0"/>
    </font>
    <font>
      <sz val="20"/>
      <color indexed="8"/>
      <name val="Times New Roman"/>
      <family val="0"/>
    </font>
    <font>
      <b/>
      <sz val="26"/>
      <color indexed="8"/>
      <name val="Times New Roman"/>
      <family val="0"/>
    </font>
    <font>
      <b/>
      <sz val="13"/>
      <color indexed="8"/>
      <name val="Times New Roman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0"/>
      <color indexed="62"/>
      <name val="Calibri"/>
      <family val="0"/>
    </font>
    <font>
      <b/>
      <sz val="10"/>
      <color indexed="63"/>
      <name val="Calibri"/>
      <family val="0"/>
    </font>
    <font>
      <b/>
      <sz val="10"/>
      <color indexed="52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b/>
      <sz val="10"/>
      <color indexed="8"/>
      <name val="Calibri"/>
      <family val="0"/>
    </font>
    <font>
      <b/>
      <sz val="10"/>
      <color indexed="9"/>
      <name val="Calibri"/>
      <family val="0"/>
    </font>
    <font>
      <sz val="18"/>
      <color indexed="54"/>
      <name val="Calibri Light"/>
      <family val="0"/>
    </font>
    <font>
      <sz val="10"/>
      <color indexed="60"/>
      <name val="Calibri"/>
      <family val="0"/>
    </font>
    <font>
      <sz val="10"/>
      <color indexed="20"/>
      <name val="Calibri"/>
      <family val="0"/>
    </font>
    <font>
      <i/>
      <sz val="10"/>
      <color indexed="23"/>
      <name val="Calibri"/>
      <family val="0"/>
    </font>
    <font>
      <sz val="10"/>
      <color indexed="52"/>
      <name val="Calibri"/>
      <family val="0"/>
    </font>
    <font>
      <sz val="10"/>
      <color indexed="10"/>
      <name val="Calibri"/>
      <family val="0"/>
    </font>
    <font>
      <sz val="10"/>
      <color indexed="17"/>
      <name val="Calibri"/>
      <family val="0"/>
    </font>
    <font>
      <b/>
      <sz val="14"/>
      <color indexed="17"/>
      <name val="Times New Roman"/>
      <family val="0"/>
    </font>
    <font>
      <b/>
      <sz val="14"/>
      <color indexed="8"/>
      <name val="Times New Roman ANSI"/>
      <family val="0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0" fontId="16" fillId="4" borderId="0">
      <alignment/>
      <protection/>
    </xf>
    <xf numFmtId="0" fontId="16" fillId="3" borderId="0">
      <alignment/>
      <protection/>
    </xf>
    <xf numFmtId="0" fontId="16" fillId="4" borderId="0">
      <alignment/>
      <protection/>
    </xf>
    <xf numFmtId="0" fontId="16" fillId="5" borderId="0">
      <alignment/>
      <protection/>
    </xf>
    <xf numFmtId="0" fontId="16" fillId="6" borderId="0">
      <alignment/>
      <protection/>
    </xf>
    <xf numFmtId="0" fontId="16" fillId="7" borderId="0">
      <alignment/>
      <protection/>
    </xf>
    <xf numFmtId="0" fontId="16" fillId="4" borderId="0">
      <alignment/>
      <protection/>
    </xf>
    <xf numFmtId="0" fontId="16" fillId="8" borderId="0">
      <alignment/>
      <protection/>
    </xf>
    <xf numFmtId="0" fontId="16" fillId="6" borderId="0">
      <alignment/>
      <protection/>
    </xf>
    <xf numFmtId="0" fontId="16" fillId="8" borderId="0">
      <alignment/>
      <protection/>
    </xf>
    <xf numFmtId="0" fontId="17" fillId="6" borderId="0">
      <alignment/>
      <protection/>
    </xf>
    <xf numFmtId="0" fontId="17" fillId="7" borderId="0">
      <alignment/>
      <protection/>
    </xf>
    <xf numFmtId="0" fontId="17" fillId="9" borderId="0">
      <alignment/>
      <protection/>
    </xf>
    <xf numFmtId="0" fontId="17" fillId="8" borderId="0">
      <alignment/>
      <protection/>
    </xf>
    <xf numFmtId="0" fontId="17" fillId="10" borderId="0">
      <alignment/>
      <protection/>
    </xf>
    <xf numFmtId="0" fontId="17" fillId="11" borderId="0">
      <alignment/>
      <protection/>
    </xf>
    <xf numFmtId="0" fontId="17" fillId="10" borderId="0">
      <alignment/>
      <protection/>
    </xf>
    <xf numFmtId="0" fontId="17" fillId="12" borderId="0">
      <alignment/>
      <protection/>
    </xf>
    <xf numFmtId="0" fontId="17" fillId="13" borderId="0">
      <alignment/>
      <protection/>
    </xf>
    <xf numFmtId="0" fontId="17" fillId="14" borderId="0">
      <alignment/>
      <protection/>
    </xf>
    <xf numFmtId="0" fontId="17" fillId="15" borderId="0">
      <alignment/>
      <protection/>
    </xf>
    <xf numFmtId="0" fontId="17" fillId="11" borderId="0">
      <alignment/>
      <protection/>
    </xf>
    <xf numFmtId="0" fontId="18" fillId="8" borderId="1">
      <alignment/>
      <protection/>
    </xf>
    <xf numFmtId="0" fontId="19" fillId="16" borderId="2">
      <alignment/>
      <protection/>
    </xf>
    <xf numFmtId="0" fontId="20" fillId="16" borderId="1">
      <alignment/>
      <protection/>
    </xf>
    <xf numFmtId="0" fontId="1" fillId="0" borderId="0">
      <alignment vertical="top"/>
      <protection locked="0"/>
    </xf>
    <xf numFmtId="44" fontId="0" fillId="0" borderId="0">
      <alignment/>
      <protection/>
    </xf>
    <xf numFmtId="42" fontId="0" fillId="0" borderId="0">
      <alignment/>
      <protection/>
    </xf>
    <xf numFmtId="0" fontId="21" fillId="0" borderId="3">
      <alignment/>
      <protection/>
    </xf>
    <xf numFmtId="0" fontId="22" fillId="0" borderId="4">
      <alignment/>
      <protection/>
    </xf>
    <xf numFmtId="0" fontId="23" fillId="0" borderId="5">
      <alignment/>
      <protection/>
    </xf>
    <xf numFmtId="0" fontId="23" fillId="0" borderId="0">
      <alignment/>
      <protection/>
    </xf>
    <xf numFmtId="0" fontId="24" fillId="0" borderId="6">
      <alignment/>
      <protection/>
    </xf>
    <xf numFmtId="0" fontId="25" fillId="13" borderId="7">
      <alignment/>
      <protection/>
    </xf>
    <xf numFmtId="0" fontId="26" fillId="0" borderId="0">
      <alignment/>
      <protection/>
    </xf>
    <xf numFmtId="0" fontId="27" fillId="8" borderId="0">
      <alignment/>
      <protection/>
    </xf>
    <xf numFmtId="0" fontId="2" fillId="0" borderId="0">
      <alignment vertical="top"/>
      <protection locked="0"/>
    </xf>
    <xf numFmtId="0" fontId="28" fillId="17" borderId="0">
      <alignment/>
      <protection/>
    </xf>
    <xf numFmtId="0" fontId="29" fillId="0" borderId="0">
      <alignment/>
      <protection/>
    </xf>
    <xf numFmtId="0" fontId="0" fillId="3" borderId="8">
      <alignment/>
      <protection/>
    </xf>
    <xf numFmtId="9" fontId="0" fillId="0" borderId="0">
      <alignment/>
      <protection/>
    </xf>
    <xf numFmtId="0" fontId="30" fillId="0" borderId="9">
      <alignment/>
      <protection/>
    </xf>
    <xf numFmtId="0" fontId="31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32" fillId="5" borderId="0">
      <alignment/>
      <protection/>
    </xf>
  </cellStyleXfs>
  <cellXfs count="91">
    <xf numFmtId="0" fontId="0" fillId="0" borderId="0" xfId="0" applyAlignment="1">
      <alignment/>
    </xf>
    <xf numFmtId="0" fontId="3" fillId="0" borderId="0" xfId="0" applyAlignment="1">
      <alignment vertical="center" wrapText="1"/>
    </xf>
    <xf numFmtId="0" fontId="3" fillId="0" borderId="0" xfId="0" applyAlignment="1">
      <alignment horizontal="center" vertical="center" wrapText="1"/>
    </xf>
    <xf numFmtId="0" fontId="4" fillId="0" borderId="0" xfId="0" applyAlignment="1">
      <alignment vertical="center" wrapText="1"/>
    </xf>
    <xf numFmtId="49" fontId="3" fillId="0" borderId="0" xfId="0" applyAlignment="1">
      <alignment horizontal="center" vertical="center" wrapText="1"/>
    </xf>
    <xf numFmtId="0" fontId="8" fillId="0" borderId="0" xfId="0" applyAlignment="1">
      <alignment vertical="center" wrapText="1"/>
    </xf>
    <xf numFmtId="0" fontId="7" fillId="0" borderId="0" xfId="0" applyAlignment="1">
      <alignment vertical="center" wrapText="1"/>
    </xf>
    <xf numFmtId="0" fontId="9" fillId="0" borderId="0" xfId="0" applyAlignment="1">
      <alignment horizontal="left"/>
    </xf>
    <xf numFmtId="0" fontId="5" fillId="0" borderId="10" xfId="0" applyAlignment="1">
      <alignment vertical="center" wrapText="1"/>
    </xf>
    <xf numFmtId="0" fontId="9" fillId="0" borderId="0" xfId="0" applyAlignment="1">
      <alignment horizontal="left" vertical="center" wrapText="1"/>
    </xf>
    <xf numFmtId="0" fontId="9" fillId="0" borderId="0" xfId="0" applyAlignment="1">
      <alignment horizontal="left" wrapText="1"/>
    </xf>
    <xf numFmtId="0" fontId="12" fillId="0" borderId="0" xfId="0" applyAlignment="1">
      <alignment vertical="center" wrapText="1"/>
    </xf>
    <xf numFmtId="0" fontId="11" fillId="0" borderId="0" xfId="0" applyAlignment="1">
      <alignment horizontal="center" vertical="center" wrapText="1"/>
    </xf>
    <xf numFmtId="2" fontId="3" fillId="0" borderId="0" xfId="0" applyAlignment="1">
      <alignment vertical="center" wrapText="1"/>
    </xf>
    <xf numFmtId="2" fontId="11" fillId="0" borderId="0" xfId="0" applyAlignment="1">
      <alignment horizontal="center" vertical="center" wrapText="1"/>
    </xf>
    <xf numFmtId="0" fontId="5" fillId="0" borderId="10" xfId="0" applyAlignment="1">
      <alignment horizontal="left" vertical="center" wrapText="1"/>
    </xf>
    <xf numFmtId="2" fontId="5" fillId="0" borderId="10" xfId="0" applyAlignment="1">
      <alignment horizontal="center" vertical="center" wrapText="1"/>
    </xf>
    <xf numFmtId="0" fontId="6" fillId="0" borderId="10" xfId="0" applyAlignment="1">
      <alignment vertical="center" wrapText="1"/>
    </xf>
    <xf numFmtId="0" fontId="3" fillId="0" borderId="10" xfId="0" applyAlignment="1">
      <alignment vertical="center" wrapText="1"/>
    </xf>
    <xf numFmtId="0" fontId="13" fillId="0" borderId="0" xfId="0" applyAlignment="1">
      <alignment horizontal="left" vertical="center" wrapText="1"/>
    </xf>
    <xf numFmtId="0" fontId="14" fillId="0" borderId="0" xfId="0" applyAlignment="1">
      <alignment horizontal="left" vertical="center" wrapText="1"/>
    </xf>
    <xf numFmtId="0" fontId="13" fillId="0" borderId="0" xfId="0" applyAlignment="1">
      <alignment horizontal="left" wrapText="1"/>
    </xf>
    <xf numFmtId="0" fontId="13" fillId="0" borderId="0" xfId="0" applyAlignment="1">
      <alignment horizontal="left"/>
    </xf>
    <xf numFmtId="49" fontId="5" fillId="0" borderId="10" xfId="0" applyAlignment="1">
      <alignment horizontal="center" vertical="center" wrapText="1"/>
    </xf>
    <xf numFmtId="2" fontId="3" fillId="0" borderId="10" xfId="0" applyAlignment="1">
      <alignment vertical="center" wrapText="1"/>
    </xf>
    <xf numFmtId="0" fontId="3" fillId="0" borderId="0" xfId="0" applyAlignment="1">
      <alignment horizontal="right" vertical="center" wrapText="1"/>
    </xf>
    <xf numFmtId="0" fontId="10" fillId="0" borderId="10" xfId="0" applyAlignment="1">
      <alignment horizontal="center" vertical="top" wrapText="1"/>
    </xf>
    <xf numFmtId="0" fontId="10" fillId="0" borderId="0" xfId="0" applyAlignment="1">
      <alignment vertical="center" wrapText="1"/>
    </xf>
    <xf numFmtId="0" fontId="14" fillId="0" borderId="0" xfId="0" applyAlignment="1">
      <alignment vertical="center" wrapText="1"/>
    </xf>
    <xf numFmtId="4" fontId="10" fillId="0" borderId="10" xfId="0" applyAlignment="1">
      <alignment horizontal="center" vertical="center" wrapText="1"/>
    </xf>
    <xf numFmtId="4" fontId="5" fillId="0" borderId="10" xfId="0" applyAlignment="1">
      <alignment vertical="center" wrapText="1"/>
    </xf>
    <xf numFmtId="4" fontId="5" fillId="0" borderId="10" xfId="0" applyAlignment="1">
      <alignment horizontal="center" vertical="center" wrapText="1"/>
    </xf>
    <xf numFmtId="4" fontId="10" fillId="0" borderId="10" xfId="0" applyAlignment="1">
      <alignment horizontal="center" vertical="center" wrapText="1"/>
    </xf>
    <xf numFmtId="4" fontId="5" fillId="0" borderId="10" xfId="0" applyAlignment="1">
      <alignment horizontal="center" vertical="center" wrapText="1"/>
    </xf>
    <xf numFmtId="0" fontId="5" fillId="0" borderId="11" xfId="0" applyAlignment="1">
      <alignment horizontal="center" vertical="center" wrapText="1"/>
    </xf>
    <xf numFmtId="0" fontId="5" fillId="0" borderId="12" xfId="0" applyAlignment="1">
      <alignment horizontal="center" vertical="center" wrapText="1"/>
    </xf>
    <xf numFmtId="49" fontId="5" fillId="0" borderId="13" xfId="0" applyAlignment="1">
      <alignment horizontal="center" vertical="center" wrapText="1"/>
    </xf>
    <xf numFmtId="0" fontId="35" fillId="0" borderId="10" xfId="0" applyAlignment="1">
      <alignment horizontal="center" vertical="center" wrapText="1"/>
    </xf>
    <xf numFmtId="0" fontId="38" fillId="0" borderId="10" xfId="0" applyAlignment="1">
      <alignment horizontal="center" vertical="center" wrapText="1"/>
    </xf>
    <xf numFmtId="49" fontId="10" fillId="0" borderId="13" xfId="0" applyAlignment="1">
      <alignment horizontal="center" vertical="center" wrapText="1"/>
    </xf>
    <xf numFmtId="0" fontId="39" fillId="0" borderId="10" xfId="0" applyAlignment="1">
      <alignment horizontal="center" vertical="center" wrapText="1"/>
    </xf>
    <xf numFmtId="0" fontId="15" fillId="0" borderId="10" xfId="0" applyAlignment="1">
      <alignment vertical="center" wrapText="1"/>
    </xf>
    <xf numFmtId="0" fontId="36" fillId="0" borderId="0" xfId="0" applyAlignment="1">
      <alignment horizontal="left" vertical="center" wrapText="1"/>
    </xf>
    <xf numFmtId="0" fontId="13" fillId="0" borderId="0" xfId="0" applyAlignment="1">
      <alignment horizontal="left" vertical="center" wrapText="1"/>
    </xf>
    <xf numFmtId="0" fontId="36" fillId="0" borderId="0" xfId="0" applyAlignment="1">
      <alignment horizontal="left" wrapText="1"/>
    </xf>
    <xf numFmtId="0" fontId="13" fillId="0" borderId="0" xfId="0" applyAlignment="1">
      <alignment horizontal="left" wrapText="1"/>
    </xf>
    <xf numFmtId="0" fontId="36" fillId="0" borderId="0" xfId="0" applyAlignment="1">
      <alignment horizontal="left"/>
    </xf>
    <xf numFmtId="0" fontId="13" fillId="0" borderId="0" xfId="0" applyAlignment="1">
      <alignment horizontal="left"/>
    </xf>
    <xf numFmtId="0" fontId="12" fillId="0" borderId="0" xfId="0" applyAlignment="1">
      <alignment horizontal="center" wrapText="1"/>
    </xf>
    <xf numFmtId="49" fontId="37" fillId="0" borderId="0" xfId="0" applyAlignment="1">
      <alignment horizontal="left" vertical="center" wrapText="1"/>
    </xf>
    <xf numFmtId="0" fontId="37" fillId="0" borderId="0" xfId="0" applyAlignment="1">
      <alignment horizontal="left" vertical="center" wrapText="1"/>
    </xf>
    <xf numFmtId="0" fontId="5" fillId="0" borderId="13" xfId="0" applyAlignment="1">
      <alignment horizontal="center" vertical="center" wrapText="1"/>
    </xf>
    <xf numFmtId="0" fontId="5" fillId="0" borderId="11" xfId="0" applyAlignment="1">
      <alignment horizontal="center" vertical="center" wrapText="1"/>
    </xf>
    <xf numFmtId="0" fontId="5" fillId="0" borderId="12" xfId="0" applyAlignment="1">
      <alignment horizontal="center" vertical="center" wrapText="1"/>
    </xf>
    <xf numFmtId="49" fontId="5" fillId="0" borderId="14" xfId="0" applyAlignment="1">
      <alignment horizontal="center" vertical="center" wrapText="1"/>
    </xf>
    <xf numFmtId="49" fontId="5" fillId="0" borderId="15" xfId="0" applyAlignment="1">
      <alignment horizontal="center" vertical="center" wrapText="1"/>
    </xf>
    <xf numFmtId="49" fontId="5" fillId="0" borderId="13" xfId="0" applyAlignment="1">
      <alignment horizontal="center" vertical="center" wrapText="1"/>
    </xf>
    <xf numFmtId="49" fontId="5" fillId="0" borderId="10" xfId="0" applyAlignment="1">
      <alignment horizontal="center" vertical="center" wrapText="1"/>
    </xf>
    <xf numFmtId="0" fontId="5" fillId="0" borderId="10" xfId="0" applyAlignment="1">
      <alignment horizontal="center" vertical="center" wrapText="1"/>
    </xf>
    <xf numFmtId="0" fontId="5" fillId="0" borderId="16" xfId="0" applyAlignment="1">
      <alignment horizontal="center" vertical="center" wrapText="1"/>
    </xf>
    <xf numFmtId="0" fontId="5" fillId="0" borderId="17" xfId="0" applyAlignment="1">
      <alignment horizontal="center" vertical="center" wrapText="1"/>
    </xf>
    <xf numFmtId="0" fontId="5" fillId="0" borderId="18" xfId="0" applyAlignment="1">
      <alignment horizontal="center" vertical="center" wrapText="1"/>
    </xf>
    <xf numFmtId="0" fontId="5" fillId="0" borderId="19" xfId="0" applyAlignment="1">
      <alignment horizontal="center" vertical="center" wrapText="1"/>
    </xf>
    <xf numFmtId="0" fontId="5" fillId="0" borderId="0" xfId="0" applyAlignment="1">
      <alignment horizontal="center" vertical="center" wrapText="1"/>
    </xf>
    <xf numFmtId="0" fontId="5" fillId="0" borderId="20" xfId="0" applyAlignment="1">
      <alignment horizontal="center" vertical="center" wrapText="1"/>
    </xf>
    <xf numFmtId="0" fontId="5" fillId="0" borderId="21" xfId="0" applyAlignment="1">
      <alignment horizontal="center" vertical="center" wrapText="1"/>
    </xf>
    <xf numFmtId="0" fontId="5" fillId="0" borderId="22" xfId="0" applyAlignment="1">
      <alignment horizontal="center" vertical="center" wrapText="1"/>
    </xf>
    <xf numFmtId="0" fontId="5" fillId="0" borderId="23" xfId="0" applyAlignment="1">
      <alignment horizontal="center" vertical="center" wrapText="1"/>
    </xf>
    <xf numFmtId="0" fontId="34" fillId="0" borderId="19" xfId="0" applyAlignment="1">
      <alignment horizontal="center" vertical="center" wrapText="1"/>
    </xf>
    <xf numFmtId="0" fontId="15" fillId="0" borderId="16" xfId="0" applyAlignment="1">
      <alignment horizontal="center" vertical="center" wrapText="1"/>
    </xf>
    <xf numFmtId="0" fontId="15" fillId="0" borderId="17" xfId="0" applyAlignment="1">
      <alignment horizontal="center" vertical="center" wrapText="1"/>
    </xf>
    <xf numFmtId="0" fontId="15" fillId="0" borderId="18" xfId="0" applyAlignment="1">
      <alignment horizontal="center" vertical="center" wrapText="1"/>
    </xf>
    <xf numFmtId="0" fontId="15" fillId="0" borderId="22" xfId="0" applyAlignment="1">
      <alignment horizontal="center" vertical="center" wrapText="1"/>
    </xf>
    <xf numFmtId="0" fontId="15" fillId="0" borderId="23" xfId="0" applyAlignment="1">
      <alignment horizontal="center" vertical="center" wrapText="1"/>
    </xf>
    <xf numFmtId="0" fontId="3" fillId="0" borderId="13" xfId="0" applyAlignment="1">
      <alignment horizontal="center" vertical="center" wrapText="1"/>
    </xf>
    <xf numFmtId="0" fontId="3" fillId="0" borderId="11" xfId="0" applyAlignment="1">
      <alignment horizontal="center" vertical="center" wrapText="1"/>
    </xf>
    <xf numFmtId="0" fontId="3" fillId="0" borderId="12" xfId="0" applyAlignment="1">
      <alignment horizontal="center" vertical="center" wrapText="1"/>
    </xf>
    <xf numFmtId="0" fontId="15" fillId="0" borderId="13" xfId="0" applyAlignment="1">
      <alignment horizontal="center" vertical="center" wrapText="1"/>
    </xf>
    <xf numFmtId="0" fontId="15" fillId="0" borderId="11" xfId="0" applyAlignment="1">
      <alignment horizontal="center" vertical="center" wrapText="1"/>
    </xf>
    <xf numFmtId="0" fontId="15" fillId="0" borderId="12" xfId="0" applyAlignment="1">
      <alignment horizontal="center" vertical="center" wrapText="1"/>
    </xf>
    <xf numFmtId="0" fontId="15" fillId="0" borderId="10" xfId="0" applyAlignment="1">
      <alignment horizontal="center" vertical="center" wrapText="1"/>
    </xf>
    <xf numFmtId="0" fontId="5" fillId="0" borderId="13" xfId="0" applyAlignment="1">
      <alignment horizontal="center" vertical="center" wrapText="1"/>
    </xf>
    <xf numFmtId="0" fontId="5" fillId="0" borderId="11" xfId="0" applyAlignment="1">
      <alignment horizontal="center" vertical="center" wrapText="1"/>
    </xf>
    <xf numFmtId="0" fontId="5" fillId="0" borderId="12" xfId="0" applyAlignment="1">
      <alignment horizontal="center" vertical="center" wrapText="1"/>
    </xf>
    <xf numFmtId="0" fontId="33" fillId="0" borderId="13" xfId="0" applyAlignment="1">
      <alignment horizontal="center" vertical="center" wrapText="1"/>
    </xf>
    <xf numFmtId="0" fontId="33" fillId="0" borderId="11" xfId="0" applyAlignment="1">
      <alignment horizontal="center" vertical="center" wrapText="1"/>
    </xf>
    <xf numFmtId="0" fontId="33" fillId="0" borderId="12" xfId="0" applyAlignment="1">
      <alignment horizontal="center" vertical="center" wrapText="1"/>
    </xf>
    <xf numFmtId="0" fontId="5" fillId="0" borderId="21" xfId="0" applyAlignment="1">
      <alignment horizontal="center" vertical="center" wrapText="1"/>
    </xf>
    <xf numFmtId="0" fontId="5" fillId="0" borderId="22" xfId="0" applyAlignment="1">
      <alignment horizontal="center" vertical="center" wrapText="1"/>
    </xf>
    <xf numFmtId="0" fontId="5" fillId="0" borderId="23" xfId="0" applyAlignment="1">
      <alignment horizontal="center" vertical="center" wrapText="1"/>
    </xf>
    <xf numFmtId="0" fontId="3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45"/>
  <sheetViews>
    <sheetView tabSelected="1" zoomScale="60" zoomScaleNormal="60" workbookViewId="0" topLeftCell="A1">
      <selection activeCell="L5" sqref="L5:N5"/>
    </sheetView>
  </sheetViews>
  <sheetFormatPr defaultColWidth="9.00390625" defaultRowHeight="12.75"/>
  <cols>
    <col min="1" max="1" width="21.125" style="4" customWidth="1"/>
    <col min="2" max="2" width="79.375" style="1" customWidth="1"/>
    <col min="3" max="3" width="16.00390625" style="1" customWidth="1"/>
    <col min="4" max="4" width="12.375" style="1" customWidth="1"/>
    <col min="5" max="5" width="19.25390625" style="1" customWidth="1"/>
    <col min="6" max="6" width="16.125" style="1" customWidth="1"/>
    <col min="7" max="7" width="11.125" style="1" customWidth="1"/>
    <col min="8" max="8" width="18.625" style="1" customWidth="1"/>
    <col min="9" max="9" width="17.375" style="1" customWidth="1"/>
    <col min="10" max="10" width="12.75390625" style="1" customWidth="1"/>
    <col min="11" max="11" width="19.125" style="1" customWidth="1"/>
    <col min="12" max="12" width="14.875" style="1" customWidth="1"/>
    <col min="13" max="13" width="14.625" style="1" customWidth="1"/>
    <col min="14" max="14" width="21.875" style="1" customWidth="1"/>
    <col min="15" max="15" width="14.625" style="1" customWidth="1"/>
    <col min="16" max="16" width="12.125" style="1" customWidth="1"/>
    <col min="17" max="17" width="20.00390625" style="1" customWidth="1"/>
    <col min="18" max="18" width="19.375" style="1" customWidth="1"/>
    <col min="19" max="19" width="16.625" style="1" customWidth="1"/>
    <col min="20" max="20" width="20.625" style="1" customWidth="1"/>
    <col min="21" max="21" width="19.00390625" style="1" customWidth="1"/>
    <col min="22" max="22" width="14.625" style="1" customWidth="1"/>
    <col min="23" max="23" width="24.25390625" style="1" customWidth="1"/>
    <col min="24" max="24" width="15.875" style="1" customWidth="1"/>
    <col min="25" max="25" width="12.25390625" style="1" customWidth="1"/>
    <col min="26" max="26" width="20.125" style="1" customWidth="1"/>
    <col min="27" max="27" width="18.75390625" style="1" customWidth="1"/>
    <col min="28" max="28" width="12.625" style="1" customWidth="1"/>
    <col min="29" max="29" width="23.00390625" style="1" customWidth="1"/>
    <col min="30" max="30" width="15.75390625" style="1" customWidth="1"/>
    <col min="31" max="31" width="11.125" style="1" customWidth="1"/>
    <col min="32" max="32" width="21.875" style="1" customWidth="1"/>
    <col min="33" max="33" width="15.875" style="1" customWidth="1"/>
    <col min="34" max="34" width="18.375" style="1" customWidth="1"/>
    <col min="35" max="35" width="23.875" style="1" customWidth="1"/>
    <col min="36" max="36" width="15.875" style="1" customWidth="1"/>
    <col min="37" max="37" width="11.625" style="1" customWidth="1"/>
    <col min="38" max="38" width="23.25390625" style="1" customWidth="1"/>
    <col min="39" max="39" width="16.875" style="1" customWidth="1"/>
    <col min="40" max="40" width="12.875" style="1" customWidth="1"/>
    <col min="41" max="41" width="22.375" style="1" customWidth="1"/>
    <col min="42" max="42" width="15.75390625" style="1" customWidth="1"/>
    <col min="43" max="43" width="12.375" style="1" customWidth="1"/>
    <col min="44" max="44" width="23.125" style="1" customWidth="1"/>
    <col min="45" max="45" width="16.125" style="1" customWidth="1"/>
    <col min="46" max="46" width="17.375" style="1" customWidth="1"/>
    <col min="47" max="47" width="22.00390625" style="1" customWidth="1"/>
    <col min="48" max="48" width="19.00390625" style="1" customWidth="1"/>
    <col min="49" max="49" width="15.125" style="1" customWidth="1"/>
    <col min="50" max="50" width="22.75390625" style="1" customWidth="1"/>
    <col min="51" max="51" width="13.875" style="1" customWidth="1"/>
    <col min="52" max="52" width="11.25390625" style="1" customWidth="1"/>
    <col min="53" max="53" width="15.625" style="1" customWidth="1"/>
    <col min="54" max="54" width="14.625" style="1" customWidth="1"/>
    <col min="55" max="55" width="12.375" style="1" customWidth="1"/>
    <col min="56" max="56" width="16.375" style="1" customWidth="1"/>
    <col min="57" max="57" width="15.00390625" style="1" customWidth="1"/>
    <col min="58" max="58" width="11.375" style="1" customWidth="1"/>
    <col min="59" max="59" width="16.375" style="1" customWidth="1"/>
    <col min="60" max="60" width="14.00390625" style="1" customWidth="1"/>
    <col min="61" max="61" width="11.25390625" style="1" customWidth="1"/>
    <col min="62" max="62" width="16.125" style="1" customWidth="1"/>
    <col min="63" max="63" width="14.875" style="1" customWidth="1"/>
    <col min="64" max="64" width="9.75390625" style="1" customWidth="1"/>
    <col min="65" max="65" width="19.375" style="1" customWidth="1"/>
    <col min="66" max="66" width="19.75390625" style="1" customWidth="1"/>
    <col min="67" max="67" width="14.75390625" style="1" customWidth="1"/>
    <col min="68" max="68" width="22.125" style="1" customWidth="1"/>
    <col min="69" max="69" width="17.875" style="1" customWidth="1"/>
    <col min="70" max="70" width="12.00390625" style="1" customWidth="1"/>
    <col min="71" max="71" width="24.75390625" style="1" customWidth="1"/>
    <col min="72" max="72" width="19.375" style="1" customWidth="1"/>
    <col min="73" max="73" width="15.375" style="1" customWidth="1"/>
    <col min="74" max="74" width="21.875" style="1" customWidth="1"/>
    <col min="75" max="75" width="15.125" style="1" customWidth="1"/>
    <col min="76" max="76" width="12.00390625" style="1" customWidth="1"/>
    <col min="77" max="78" width="18.00390625" style="1" customWidth="1"/>
    <col min="79" max="79" width="13.75390625" style="1" customWidth="1"/>
    <col min="80" max="81" width="17.75390625" style="1" customWidth="1"/>
    <col min="82" max="82" width="13.00390625" style="1" customWidth="1"/>
    <col min="83" max="83" width="17.00390625" style="1" customWidth="1"/>
    <col min="84" max="84" width="17.75390625" style="1" customWidth="1"/>
    <col min="85" max="85" width="10.875" style="1" customWidth="1"/>
    <col min="86" max="86" width="17.75390625" style="1" customWidth="1"/>
    <col min="87" max="87" width="15.375" style="1" customWidth="1"/>
    <col min="88" max="88" width="12.625" style="1" customWidth="1"/>
    <col min="89" max="89" width="18.375" style="1" customWidth="1"/>
    <col min="90" max="90" width="20.125" style="1" customWidth="1"/>
    <col min="91" max="16384" width="9.125" style="1" customWidth="1"/>
  </cols>
  <sheetData>
    <row r="1" spans="12:47" ht="25.5" customHeight="1">
      <c r="L1" s="42" t="s">
        <v>0</v>
      </c>
      <c r="M1" s="42"/>
      <c r="N1" s="42"/>
      <c r="O1" s="9"/>
      <c r="P1" s="9"/>
      <c r="Q1" s="9"/>
      <c r="V1" s="9"/>
      <c r="W1" s="9"/>
      <c r="X1" s="43"/>
      <c r="Y1" s="43"/>
      <c r="Z1" s="43"/>
      <c r="AA1" s="43"/>
      <c r="AB1" s="19"/>
      <c r="AC1" s="1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2:89" ht="25.5" customHeight="1">
      <c r="L2" s="44" t="s">
        <v>1</v>
      </c>
      <c r="M2" s="44"/>
      <c r="N2" s="44"/>
      <c r="O2" s="45"/>
      <c r="P2" s="45"/>
      <c r="Q2" s="45"/>
      <c r="V2" s="21"/>
      <c r="W2" s="21"/>
      <c r="X2" s="21"/>
      <c r="Y2" s="21"/>
      <c r="Z2" s="21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</row>
    <row r="3" spans="12:89" ht="25.5" customHeight="1">
      <c r="L3" s="42" t="s">
        <v>2</v>
      </c>
      <c r="M3" s="42"/>
      <c r="N3" s="42"/>
      <c r="O3" s="43"/>
      <c r="P3" s="43"/>
      <c r="Q3" s="43"/>
      <c r="V3" s="19"/>
      <c r="W3" s="19"/>
      <c r="X3" s="19"/>
      <c r="Y3" s="19"/>
      <c r="Z3" s="19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</row>
    <row r="4" spans="12:89" ht="48.75" customHeight="1" hidden="1">
      <c r="L4" s="44" t="s">
        <v>3</v>
      </c>
      <c r="M4" s="44"/>
      <c r="N4" s="44"/>
      <c r="O4" s="45"/>
      <c r="P4" s="45"/>
      <c r="Q4" s="45"/>
      <c r="V4" s="21"/>
      <c r="W4" s="21"/>
      <c r="X4" s="21"/>
      <c r="Y4" s="21"/>
      <c r="Z4" s="21"/>
      <c r="AA4" s="21"/>
      <c r="AB4" s="21"/>
      <c r="AC4" s="21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</row>
    <row r="5" spans="12:47" ht="25.5" customHeight="1">
      <c r="L5" s="90" t="s">
        <v>105</v>
      </c>
      <c r="M5" s="46"/>
      <c r="N5" s="46"/>
      <c r="O5" s="22"/>
      <c r="P5" s="7"/>
      <c r="Q5" s="7"/>
      <c r="V5" s="22"/>
      <c r="W5" s="22"/>
      <c r="X5" s="47"/>
      <c r="Y5" s="47"/>
      <c r="Z5" s="47"/>
      <c r="AA5" s="47"/>
      <c r="AB5" s="22"/>
      <c r="AC5" s="22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2:89" ht="60" customHeight="1">
      <c r="B6" s="11"/>
      <c r="C6" s="48" t="s">
        <v>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28"/>
      <c r="P6" s="28"/>
      <c r="Q6" s="28"/>
      <c r="R6" s="28"/>
      <c r="S6" s="28"/>
      <c r="T6" s="28"/>
      <c r="U6" s="28"/>
      <c r="V6" s="28"/>
      <c r="W6" s="28"/>
      <c r="X6" s="28"/>
      <c r="Y6" s="20"/>
      <c r="Z6" s="20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</row>
    <row r="7" spans="1:89" ht="24.75" customHeight="1">
      <c r="A7" s="49" t="s">
        <v>5</v>
      </c>
      <c r="B7" s="4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</row>
    <row r="8" spans="1:23" ht="21" customHeight="1">
      <c r="A8" s="50" t="s">
        <v>6</v>
      </c>
      <c r="B8" s="50"/>
      <c r="L8" s="25"/>
      <c r="M8" s="25"/>
      <c r="N8" s="25" t="s">
        <v>7</v>
      </c>
      <c r="Q8" s="25"/>
      <c r="U8" s="25"/>
      <c r="V8" s="25"/>
      <c r="W8" s="25"/>
    </row>
    <row r="9" spans="1:90" ht="18.75" customHeight="1">
      <c r="A9" s="54" t="s">
        <v>8</v>
      </c>
      <c r="B9" s="56" t="s">
        <v>9</v>
      </c>
      <c r="C9" s="51" t="s">
        <v>10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1" t="s">
        <v>11</v>
      </c>
      <c r="P9" s="52"/>
      <c r="Q9" s="52"/>
      <c r="R9" s="52"/>
      <c r="S9" s="52"/>
      <c r="T9" s="52"/>
      <c r="U9" s="52"/>
      <c r="V9" s="52"/>
      <c r="W9" s="52"/>
      <c r="X9" s="52"/>
      <c r="Y9" s="52"/>
      <c r="Z9" s="53"/>
      <c r="AA9" s="51" t="s">
        <v>12</v>
      </c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M9" s="51" t="s">
        <v>11</v>
      </c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3"/>
      <c r="AY9" s="51" t="s">
        <v>11</v>
      </c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3"/>
      <c r="BN9" s="52" t="s">
        <v>11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 t="s">
        <v>11</v>
      </c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3"/>
      <c r="CL9" s="58" t="s">
        <v>13</v>
      </c>
    </row>
    <row r="10" spans="1:90" ht="21" customHeight="1">
      <c r="A10" s="55"/>
      <c r="B10" s="56"/>
      <c r="C10" s="58" t="s">
        <v>14</v>
      </c>
      <c r="D10" s="58"/>
      <c r="E10" s="58"/>
      <c r="F10" s="51" t="s">
        <v>15</v>
      </c>
      <c r="G10" s="52"/>
      <c r="H10" s="52"/>
      <c r="I10" s="52"/>
      <c r="J10" s="52"/>
      <c r="K10" s="52"/>
      <c r="L10" s="52"/>
      <c r="M10" s="52"/>
      <c r="N10" s="53"/>
      <c r="O10" s="51" t="s">
        <v>15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3"/>
      <c r="AA10" s="51" t="s">
        <v>15</v>
      </c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3"/>
      <c r="AM10" s="51" t="s">
        <v>15</v>
      </c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3"/>
      <c r="AY10" s="59" t="s">
        <v>16</v>
      </c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1"/>
      <c r="BN10" s="52" t="s">
        <v>15</v>
      </c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 t="s">
        <v>15</v>
      </c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3"/>
      <c r="CL10" s="58"/>
    </row>
    <row r="11" spans="1:90" ht="21" customHeight="1">
      <c r="A11" s="55"/>
      <c r="B11" s="56"/>
      <c r="C11" s="58"/>
      <c r="D11" s="58"/>
      <c r="E11" s="58"/>
      <c r="F11" s="51" t="s">
        <v>17</v>
      </c>
      <c r="G11" s="52"/>
      <c r="H11" s="52"/>
      <c r="I11" s="52"/>
      <c r="J11" s="52"/>
      <c r="K11" s="52"/>
      <c r="L11" s="52"/>
      <c r="M11" s="52"/>
      <c r="N11" s="53"/>
      <c r="O11" s="51" t="s">
        <v>17</v>
      </c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3"/>
      <c r="AA11" s="51" t="s">
        <v>17</v>
      </c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3"/>
      <c r="AM11" s="51" t="s">
        <v>17</v>
      </c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3"/>
      <c r="AY11" s="51" t="s">
        <v>17</v>
      </c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3"/>
      <c r="BN11" s="52" t="s">
        <v>17</v>
      </c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3"/>
      <c r="BZ11" s="51" t="s">
        <v>18</v>
      </c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3"/>
      <c r="CL11" s="58"/>
    </row>
    <row r="12" spans="1:90" s="5" customFormat="1" ht="20.25" customHeight="1">
      <c r="A12" s="55"/>
      <c r="B12" s="57"/>
      <c r="C12" s="62" t="s">
        <v>19</v>
      </c>
      <c r="D12" s="63"/>
      <c r="E12" s="64"/>
      <c r="F12" s="62" t="s">
        <v>20</v>
      </c>
      <c r="G12" s="63"/>
      <c r="H12" s="64"/>
      <c r="I12" s="62" t="s">
        <v>21</v>
      </c>
      <c r="J12" s="63"/>
      <c r="K12" s="64"/>
      <c r="L12" s="68" t="s">
        <v>22</v>
      </c>
      <c r="M12" s="63"/>
      <c r="N12" s="64"/>
      <c r="O12" s="59" t="s">
        <v>23</v>
      </c>
      <c r="P12" s="60"/>
      <c r="Q12" s="61"/>
      <c r="R12" s="59" t="s">
        <v>24</v>
      </c>
      <c r="S12" s="60"/>
      <c r="T12" s="61"/>
      <c r="U12" s="51" t="s">
        <v>25</v>
      </c>
      <c r="V12" s="52"/>
      <c r="W12" s="52"/>
      <c r="X12" s="52"/>
      <c r="Y12" s="52"/>
      <c r="Z12" s="53"/>
      <c r="AA12" s="51" t="s">
        <v>26</v>
      </c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3"/>
      <c r="AM12" s="51" t="s">
        <v>25</v>
      </c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3"/>
      <c r="AY12" s="51" t="s">
        <v>27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3"/>
      <c r="BN12" s="52" t="s">
        <v>27</v>
      </c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3"/>
      <c r="BZ12" s="69" t="s">
        <v>28</v>
      </c>
      <c r="CA12" s="70"/>
      <c r="CB12" s="71"/>
      <c r="CC12" s="59" t="s">
        <v>25</v>
      </c>
      <c r="CD12" s="60"/>
      <c r="CE12" s="60"/>
      <c r="CF12" s="60"/>
      <c r="CG12" s="60"/>
      <c r="CH12" s="60"/>
      <c r="CI12" s="60"/>
      <c r="CJ12" s="60"/>
      <c r="CK12" s="61"/>
      <c r="CL12" s="58"/>
    </row>
    <row r="13" spans="1:90" s="6" customFormat="1" ht="117.75" customHeight="1">
      <c r="A13" s="55"/>
      <c r="B13" s="57"/>
      <c r="C13" s="65"/>
      <c r="D13" s="66"/>
      <c r="E13" s="67"/>
      <c r="F13" s="65"/>
      <c r="G13" s="66"/>
      <c r="H13" s="67"/>
      <c r="I13" s="65"/>
      <c r="J13" s="66"/>
      <c r="K13" s="67"/>
      <c r="L13" s="65"/>
      <c r="M13" s="66"/>
      <c r="N13" s="67"/>
      <c r="O13" s="65"/>
      <c r="P13" s="66"/>
      <c r="Q13" s="67"/>
      <c r="R13" s="65"/>
      <c r="S13" s="66"/>
      <c r="T13" s="67"/>
      <c r="U13" s="74" t="s">
        <v>29</v>
      </c>
      <c r="V13" s="75"/>
      <c r="W13" s="76"/>
      <c r="X13" s="51" t="s">
        <v>30</v>
      </c>
      <c r="Y13" s="52"/>
      <c r="Z13" s="53"/>
      <c r="AA13" s="51" t="s">
        <v>31</v>
      </c>
      <c r="AB13" s="52"/>
      <c r="AC13" s="53"/>
      <c r="AD13" s="51" t="s">
        <v>32</v>
      </c>
      <c r="AE13" s="52"/>
      <c r="AF13" s="53"/>
      <c r="AG13" s="77" t="s">
        <v>33</v>
      </c>
      <c r="AH13" s="78"/>
      <c r="AI13" s="79"/>
      <c r="AJ13" s="51" t="s">
        <v>34</v>
      </c>
      <c r="AK13" s="52"/>
      <c r="AL13" s="53"/>
      <c r="AM13" s="51" t="s">
        <v>35</v>
      </c>
      <c r="AN13" s="52"/>
      <c r="AO13" s="53"/>
      <c r="AP13" s="51" t="s">
        <v>36</v>
      </c>
      <c r="AQ13" s="52"/>
      <c r="AR13" s="53"/>
      <c r="AS13" s="77" t="s">
        <v>37</v>
      </c>
      <c r="AT13" s="78"/>
      <c r="AU13" s="79"/>
      <c r="AV13" s="77" t="s">
        <v>38</v>
      </c>
      <c r="AW13" s="78"/>
      <c r="AX13" s="79"/>
      <c r="AY13" s="77" t="s">
        <v>39</v>
      </c>
      <c r="AZ13" s="78"/>
      <c r="BA13" s="79"/>
      <c r="BB13" s="77" t="s">
        <v>40</v>
      </c>
      <c r="BC13" s="78"/>
      <c r="BD13" s="79"/>
      <c r="BE13" s="77" t="s">
        <v>41</v>
      </c>
      <c r="BF13" s="78"/>
      <c r="BG13" s="79"/>
      <c r="BH13" s="80" t="s">
        <v>42</v>
      </c>
      <c r="BI13" s="80"/>
      <c r="BJ13" s="80"/>
      <c r="BK13" s="78" t="s">
        <v>43</v>
      </c>
      <c r="BL13" s="78"/>
      <c r="BM13" s="79"/>
      <c r="BN13" s="77" t="s">
        <v>44</v>
      </c>
      <c r="BO13" s="78"/>
      <c r="BP13" s="79"/>
      <c r="BQ13" s="77" t="s">
        <v>45</v>
      </c>
      <c r="BR13" s="78"/>
      <c r="BS13" s="79"/>
      <c r="BT13" s="80" t="s">
        <v>46</v>
      </c>
      <c r="BU13" s="80"/>
      <c r="BV13" s="77"/>
      <c r="BW13" s="77" t="s">
        <v>47</v>
      </c>
      <c r="BX13" s="78"/>
      <c r="BY13" s="79"/>
      <c r="BZ13" s="72"/>
      <c r="CA13" s="72"/>
      <c r="CB13" s="73"/>
      <c r="CC13" s="77" t="s">
        <v>48</v>
      </c>
      <c r="CD13" s="78"/>
      <c r="CE13" s="79"/>
      <c r="CF13" s="77" t="s">
        <v>49</v>
      </c>
      <c r="CG13" s="78"/>
      <c r="CH13" s="79"/>
      <c r="CI13" s="77" t="s">
        <v>50</v>
      </c>
      <c r="CJ13" s="78"/>
      <c r="CK13" s="79"/>
      <c r="CL13" s="58"/>
    </row>
    <row r="14" spans="1:90" ht="18.75" customHeight="1">
      <c r="A14" s="36"/>
      <c r="B14" s="17"/>
      <c r="C14" s="81">
        <v>41040200</v>
      </c>
      <c r="D14" s="82"/>
      <c r="E14" s="83"/>
      <c r="F14" s="81">
        <v>41051000</v>
      </c>
      <c r="G14" s="82"/>
      <c r="H14" s="83"/>
      <c r="I14" s="81">
        <v>41051200</v>
      </c>
      <c r="J14" s="82"/>
      <c r="K14" s="83"/>
      <c r="L14" s="81">
        <v>41051400</v>
      </c>
      <c r="M14" s="82"/>
      <c r="N14" s="83"/>
      <c r="O14" s="81">
        <v>41051500</v>
      </c>
      <c r="P14" s="82"/>
      <c r="Q14" s="83"/>
      <c r="R14" s="81">
        <v>41053900</v>
      </c>
      <c r="S14" s="82"/>
      <c r="T14" s="83"/>
      <c r="U14" s="81"/>
      <c r="V14" s="82"/>
      <c r="W14" s="83"/>
      <c r="X14" s="81"/>
      <c r="Y14" s="82"/>
      <c r="Z14" s="83"/>
      <c r="AA14" s="84"/>
      <c r="AB14" s="85"/>
      <c r="AC14" s="86"/>
      <c r="AD14" s="81"/>
      <c r="AE14" s="82"/>
      <c r="AF14" s="83"/>
      <c r="AG14" s="81"/>
      <c r="AH14" s="82"/>
      <c r="AI14" s="83"/>
      <c r="AJ14" s="81"/>
      <c r="AK14" s="82"/>
      <c r="AL14" s="83"/>
      <c r="AM14" s="81"/>
      <c r="AN14" s="82"/>
      <c r="AO14" s="83"/>
      <c r="AP14" s="81"/>
      <c r="AQ14" s="82"/>
      <c r="AR14" s="83"/>
      <c r="AS14" s="81"/>
      <c r="AT14" s="82"/>
      <c r="AU14" s="83"/>
      <c r="AV14" s="81"/>
      <c r="AW14" s="82"/>
      <c r="AX14" s="82"/>
      <c r="AY14" s="81"/>
      <c r="AZ14" s="82"/>
      <c r="BA14" s="83"/>
      <c r="BB14" s="81"/>
      <c r="BC14" s="82"/>
      <c r="BD14" s="83"/>
      <c r="BE14" s="81"/>
      <c r="BF14" s="82"/>
      <c r="BG14" s="83"/>
      <c r="BH14" s="34"/>
      <c r="BI14" s="34"/>
      <c r="BJ14" s="35"/>
      <c r="BK14" s="82"/>
      <c r="BL14" s="82"/>
      <c r="BM14" s="83"/>
      <c r="BN14" s="84"/>
      <c r="BO14" s="85"/>
      <c r="BP14" s="86"/>
      <c r="BQ14" s="84"/>
      <c r="BR14" s="85"/>
      <c r="BS14" s="86"/>
      <c r="BT14" s="84"/>
      <c r="BU14" s="85"/>
      <c r="BV14" s="86"/>
      <c r="BW14" s="87">
        <v>41055000</v>
      </c>
      <c r="BX14" s="88"/>
      <c r="BY14" s="89"/>
      <c r="BZ14" s="81">
        <v>41053900</v>
      </c>
      <c r="CA14" s="82"/>
      <c r="CB14" s="83"/>
      <c r="CC14" s="34"/>
      <c r="CD14" s="34"/>
      <c r="CE14" s="34"/>
      <c r="CF14" s="34"/>
      <c r="CG14" s="34"/>
      <c r="CH14" s="34"/>
      <c r="CI14" s="84"/>
      <c r="CJ14" s="85"/>
      <c r="CK14" s="86"/>
      <c r="CL14" s="18"/>
    </row>
    <row r="15" spans="1:90" s="27" customFormat="1" ht="43.5" customHeight="1">
      <c r="A15" s="39"/>
      <c r="B15" s="26"/>
      <c r="C15" s="38" t="s">
        <v>51</v>
      </c>
      <c r="D15" s="38" t="s">
        <v>52</v>
      </c>
      <c r="E15" s="38" t="s">
        <v>53</v>
      </c>
      <c r="F15" s="38" t="s">
        <v>51</v>
      </c>
      <c r="G15" s="38" t="s">
        <v>52</v>
      </c>
      <c r="H15" s="38" t="s">
        <v>53</v>
      </c>
      <c r="I15" s="38" t="s">
        <v>51</v>
      </c>
      <c r="J15" s="38" t="s">
        <v>52</v>
      </c>
      <c r="K15" s="38" t="s">
        <v>53</v>
      </c>
      <c r="L15" s="38" t="s">
        <v>51</v>
      </c>
      <c r="M15" s="38" t="s">
        <v>52</v>
      </c>
      <c r="N15" s="38" t="s">
        <v>53</v>
      </c>
      <c r="O15" s="38" t="s">
        <v>51</v>
      </c>
      <c r="P15" s="38" t="s">
        <v>52</v>
      </c>
      <c r="Q15" s="38" t="s">
        <v>53</v>
      </c>
      <c r="R15" s="38" t="s">
        <v>51</v>
      </c>
      <c r="S15" s="38" t="s">
        <v>52</v>
      </c>
      <c r="T15" s="38" t="s">
        <v>53</v>
      </c>
      <c r="U15" s="38" t="s">
        <v>51</v>
      </c>
      <c r="V15" s="38" t="s">
        <v>52</v>
      </c>
      <c r="W15" s="38" t="s">
        <v>53</v>
      </c>
      <c r="X15" s="38" t="s">
        <v>51</v>
      </c>
      <c r="Y15" s="38" t="s">
        <v>52</v>
      </c>
      <c r="Z15" s="38" t="s">
        <v>53</v>
      </c>
      <c r="AA15" s="38" t="s">
        <v>51</v>
      </c>
      <c r="AB15" s="38" t="s">
        <v>52</v>
      </c>
      <c r="AC15" s="38" t="s">
        <v>53</v>
      </c>
      <c r="AD15" s="38" t="s">
        <v>51</v>
      </c>
      <c r="AE15" s="38" t="s">
        <v>52</v>
      </c>
      <c r="AF15" s="38" t="s">
        <v>53</v>
      </c>
      <c r="AG15" s="38" t="s">
        <v>51</v>
      </c>
      <c r="AH15" s="38" t="s">
        <v>52</v>
      </c>
      <c r="AI15" s="38" t="s">
        <v>53</v>
      </c>
      <c r="AJ15" s="38" t="s">
        <v>51</v>
      </c>
      <c r="AK15" s="38" t="s">
        <v>52</v>
      </c>
      <c r="AL15" s="38" t="s">
        <v>53</v>
      </c>
      <c r="AM15" s="38" t="s">
        <v>51</v>
      </c>
      <c r="AN15" s="38" t="s">
        <v>52</v>
      </c>
      <c r="AO15" s="38" t="s">
        <v>53</v>
      </c>
      <c r="AP15" s="38" t="s">
        <v>51</v>
      </c>
      <c r="AQ15" s="38" t="s">
        <v>52</v>
      </c>
      <c r="AR15" s="38" t="s">
        <v>53</v>
      </c>
      <c r="AS15" s="38" t="s">
        <v>51</v>
      </c>
      <c r="AT15" s="38" t="s">
        <v>52</v>
      </c>
      <c r="AU15" s="38" t="s">
        <v>53</v>
      </c>
      <c r="AV15" s="38" t="s">
        <v>51</v>
      </c>
      <c r="AW15" s="38" t="s">
        <v>52</v>
      </c>
      <c r="AX15" s="38" t="s">
        <v>53</v>
      </c>
      <c r="AY15" s="37" t="s">
        <v>51</v>
      </c>
      <c r="AZ15" s="37" t="s">
        <v>52</v>
      </c>
      <c r="BA15" s="40" t="s">
        <v>53</v>
      </c>
      <c r="BB15" s="37" t="s">
        <v>51</v>
      </c>
      <c r="BC15" s="37" t="s">
        <v>52</v>
      </c>
      <c r="BD15" s="40" t="s">
        <v>53</v>
      </c>
      <c r="BE15" s="37" t="s">
        <v>51</v>
      </c>
      <c r="BF15" s="37" t="s">
        <v>52</v>
      </c>
      <c r="BG15" s="40" t="s">
        <v>53</v>
      </c>
      <c r="BH15" s="37" t="s">
        <v>51</v>
      </c>
      <c r="BI15" s="37" t="s">
        <v>52</v>
      </c>
      <c r="BJ15" s="40" t="s">
        <v>53</v>
      </c>
      <c r="BK15" s="37" t="s">
        <v>51</v>
      </c>
      <c r="BL15" s="37" t="s">
        <v>52</v>
      </c>
      <c r="BM15" s="37" t="s">
        <v>53</v>
      </c>
      <c r="BN15" s="38" t="s">
        <v>51</v>
      </c>
      <c r="BO15" s="38" t="s">
        <v>52</v>
      </c>
      <c r="BP15" s="38" t="s">
        <v>53</v>
      </c>
      <c r="BQ15" s="38" t="s">
        <v>51</v>
      </c>
      <c r="BR15" s="38" t="s">
        <v>52</v>
      </c>
      <c r="BS15" s="38" t="s">
        <v>53</v>
      </c>
      <c r="BT15" s="38" t="s">
        <v>51</v>
      </c>
      <c r="BU15" s="38" t="s">
        <v>52</v>
      </c>
      <c r="BV15" s="38" t="s">
        <v>53</v>
      </c>
      <c r="BW15" s="38" t="s">
        <v>51</v>
      </c>
      <c r="BX15" s="38" t="s">
        <v>52</v>
      </c>
      <c r="BY15" s="38" t="s">
        <v>53</v>
      </c>
      <c r="BZ15" s="38" t="s">
        <v>51</v>
      </c>
      <c r="CA15" s="38" t="s">
        <v>52</v>
      </c>
      <c r="CB15" s="38" t="s">
        <v>53</v>
      </c>
      <c r="CC15" s="38" t="s">
        <v>51</v>
      </c>
      <c r="CD15" s="38" t="s">
        <v>52</v>
      </c>
      <c r="CE15" s="38" t="s">
        <v>53</v>
      </c>
      <c r="CF15" s="38" t="s">
        <v>51</v>
      </c>
      <c r="CG15" s="38" t="s">
        <v>52</v>
      </c>
      <c r="CH15" s="38" t="s">
        <v>53</v>
      </c>
      <c r="CI15" s="38" t="s">
        <v>51</v>
      </c>
      <c r="CJ15" s="38" t="s">
        <v>52</v>
      </c>
      <c r="CK15" s="38" t="s">
        <v>53</v>
      </c>
      <c r="CL15" s="38" t="s">
        <v>53</v>
      </c>
    </row>
    <row r="16" spans="1:90" ht="18" customHeight="1">
      <c r="A16" s="36" t="s">
        <v>54</v>
      </c>
      <c r="B16" s="8" t="s">
        <v>55</v>
      </c>
      <c r="C16" s="29"/>
      <c r="D16" s="29"/>
      <c r="E16" s="29">
        <f aca="true" t="shared" si="0" ref="E16:E35">C16+D16</f>
        <v>0</v>
      </c>
      <c r="F16" s="29"/>
      <c r="G16" s="29"/>
      <c r="H16" s="29">
        <f aca="true" t="shared" si="1" ref="H16:H35">F16+G16</f>
        <v>0</v>
      </c>
      <c r="I16" s="29"/>
      <c r="J16" s="29"/>
      <c r="K16" s="29">
        <f aca="true" t="shared" si="2" ref="K16:K35">I16+J16</f>
        <v>0</v>
      </c>
      <c r="L16" s="29"/>
      <c r="M16" s="29"/>
      <c r="N16" s="29">
        <f aca="true" t="shared" si="3" ref="N16:N35">L16+M16</f>
        <v>0</v>
      </c>
      <c r="O16" s="29"/>
      <c r="P16" s="29"/>
      <c r="Q16" s="29">
        <f aca="true" t="shared" si="4" ref="Q16:Q35">O16+P16</f>
        <v>0</v>
      </c>
      <c r="R16" s="29">
        <f aca="true" t="shared" si="5" ref="R16:R35">U16+X16+AA16+AD16+AG16+AJ16+AM16+AP16+AS16+AV16+AY16+BB16+BE16+BK16+BN16+BQ16+BT16+BH16</f>
        <v>600816</v>
      </c>
      <c r="S16" s="29">
        <f aca="true" t="shared" si="6" ref="S16:S35">V16+Y16+AB16+AE16+AH16+AK16+AN16+AQ16+AT16+AW16+AZ16+BC16+BF16+BL16+BO16+BR16+BU16+BI16</f>
        <v>0</v>
      </c>
      <c r="T16" s="29">
        <f aca="true" t="shared" si="7" ref="T16:T35">W16+Z16+AC16+AF16+AI16+AL16+AO16+AR16+AU16+AX16+BA16+BD16+BG16+BM16+BP16+BS16+BV16+BJ16</f>
        <v>600816</v>
      </c>
      <c r="U16" s="29"/>
      <c r="V16" s="29"/>
      <c r="W16" s="29">
        <f aca="true" t="shared" si="8" ref="W16:W35">U16+V16</f>
        <v>0</v>
      </c>
      <c r="X16" s="29"/>
      <c r="Y16" s="29"/>
      <c r="Z16" s="29">
        <f aca="true" t="shared" si="9" ref="Z16:Z35">X16+Y16</f>
        <v>0</v>
      </c>
      <c r="AA16" s="29">
        <v>49060</v>
      </c>
      <c r="AB16" s="29"/>
      <c r="AC16" s="29">
        <f aca="true" t="shared" si="10" ref="AC16:AC35">AA16+AB16</f>
        <v>49060</v>
      </c>
      <c r="AD16" s="29"/>
      <c r="AE16" s="29"/>
      <c r="AF16" s="29">
        <f aca="true" t="shared" si="11" ref="AF16:AF35">AD16+AE16</f>
        <v>0</v>
      </c>
      <c r="AG16" s="29"/>
      <c r="AH16" s="29"/>
      <c r="AI16" s="29">
        <f aca="true" t="shared" si="12" ref="AI16:AI35">AG16+AH16</f>
        <v>0</v>
      </c>
      <c r="AJ16" s="29"/>
      <c r="AK16" s="29"/>
      <c r="AL16" s="29">
        <f aca="true" t="shared" si="13" ref="AL16:AL35">AJ16+AK16</f>
        <v>0</v>
      </c>
      <c r="AM16" s="29"/>
      <c r="AN16" s="29"/>
      <c r="AO16" s="29">
        <f aca="true" t="shared" si="14" ref="AO16:AO35">AM16+AN16</f>
        <v>0</v>
      </c>
      <c r="AP16" s="29"/>
      <c r="AQ16" s="29"/>
      <c r="AR16" s="29">
        <f aca="true" t="shared" si="15" ref="AR16:AR35">AP16+AQ16</f>
        <v>0</v>
      </c>
      <c r="AS16" s="29">
        <v>0</v>
      </c>
      <c r="AT16" s="29"/>
      <c r="AU16" s="29">
        <f aca="true" t="shared" si="16" ref="AU16:AU35">AS16+AT16</f>
        <v>0</v>
      </c>
      <c r="AV16" s="29">
        <v>27917</v>
      </c>
      <c r="AW16" s="29"/>
      <c r="AX16" s="29">
        <f aca="true" t="shared" si="17" ref="AX16:AX35">AV16+AW16</f>
        <v>27917</v>
      </c>
      <c r="AY16" s="29"/>
      <c r="AZ16" s="29"/>
      <c r="BA16" s="29">
        <f aca="true" t="shared" si="18" ref="BA16:BA35">AY16+AZ16</f>
        <v>0</v>
      </c>
      <c r="BB16" s="29"/>
      <c r="BC16" s="29"/>
      <c r="BD16" s="29">
        <f aca="true" t="shared" si="19" ref="BD16:BD35">BB16+BC16</f>
        <v>0</v>
      </c>
      <c r="BE16" s="29"/>
      <c r="BF16" s="29"/>
      <c r="BG16" s="29">
        <f aca="true" t="shared" si="20" ref="BG16:BG35">BE16+BF16</f>
        <v>0</v>
      </c>
      <c r="BH16" s="29">
        <v>56700</v>
      </c>
      <c r="BI16" s="29"/>
      <c r="BJ16" s="29">
        <f aca="true" t="shared" si="21" ref="BJ16:BJ35">BH16+BI16</f>
        <v>56700</v>
      </c>
      <c r="BK16" s="29"/>
      <c r="BL16" s="29"/>
      <c r="BM16" s="29">
        <f aca="true" t="shared" si="22" ref="BM16:BM35">BK16+BL16</f>
        <v>0</v>
      </c>
      <c r="BN16" s="29">
        <v>460347</v>
      </c>
      <c r="BO16" s="29"/>
      <c r="BP16" s="29">
        <f aca="true" t="shared" si="23" ref="BP16:BP35">BN16+BO16</f>
        <v>460347</v>
      </c>
      <c r="BQ16" s="29">
        <v>6792</v>
      </c>
      <c r="BR16" s="29"/>
      <c r="BS16" s="29">
        <f aca="true" t="shared" si="24" ref="BS16:BS35">BQ16+BR16</f>
        <v>6792</v>
      </c>
      <c r="BT16" s="29"/>
      <c r="BU16" s="29"/>
      <c r="BV16" s="29">
        <f aca="true" t="shared" si="25" ref="BV16:BV35">BT16+BU16</f>
        <v>0</v>
      </c>
      <c r="BW16" s="29"/>
      <c r="BX16" s="29"/>
      <c r="BY16" s="29">
        <f aca="true" t="shared" si="26" ref="BY16:BY35">BW16+BX16</f>
        <v>0</v>
      </c>
      <c r="BZ16" s="29">
        <f aca="true" t="shared" si="27" ref="BZ16:BZ42">CI16+CC16+CF16</f>
        <v>13000</v>
      </c>
      <c r="CA16" s="29">
        <f aca="true" t="shared" si="28" ref="CA16:CA42">CJ16+CD16+CG16</f>
        <v>0</v>
      </c>
      <c r="CB16" s="29">
        <f aca="true" t="shared" si="29" ref="CB16:CB42">CK16+CE16+CH16</f>
        <v>13000</v>
      </c>
      <c r="CC16" s="29">
        <v>13000</v>
      </c>
      <c r="CD16" s="29">
        <v>0</v>
      </c>
      <c r="CE16" s="29">
        <f aca="true" t="shared" si="30" ref="CE16:CE35">CC16+CD16</f>
        <v>13000</v>
      </c>
      <c r="CF16" s="29"/>
      <c r="CG16" s="29"/>
      <c r="CH16" s="29">
        <f aca="true" t="shared" si="31" ref="CH16:CH35">CF16+CG16</f>
        <v>0</v>
      </c>
      <c r="CI16" s="29"/>
      <c r="CJ16" s="29"/>
      <c r="CK16" s="29">
        <f aca="true" t="shared" si="32" ref="CK16:CK35">CI16+CJ16</f>
        <v>0</v>
      </c>
      <c r="CL16" s="30">
        <f aca="true" t="shared" si="33" ref="CL16:CL37">E16+H16+K16+Q16+T16+CB16+BY16</f>
        <v>613816</v>
      </c>
    </row>
    <row r="17" spans="1:90" ht="19.5" customHeight="1">
      <c r="A17" s="36" t="s">
        <v>56</v>
      </c>
      <c r="B17" s="8" t="s">
        <v>57</v>
      </c>
      <c r="C17" s="29"/>
      <c r="D17" s="29"/>
      <c r="E17" s="29">
        <f t="shared" si="0"/>
        <v>0</v>
      </c>
      <c r="F17" s="29"/>
      <c r="G17" s="29"/>
      <c r="H17" s="29">
        <f t="shared" si="1"/>
        <v>0</v>
      </c>
      <c r="I17" s="29"/>
      <c r="J17" s="29"/>
      <c r="K17" s="29">
        <f t="shared" si="2"/>
        <v>0</v>
      </c>
      <c r="L17" s="29"/>
      <c r="M17" s="29"/>
      <c r="N17" s="29">
        <f t="shared" si="3"/>
        <v>0</v>
      </c>
      <c r="O17" s="29"/>
      <c r="P17" s="29"/>
      <c r="Q17" s="29">
        <f t="shared" si="4"/>
        <v>0</v>
      </c>
      <c r="R17" s="29">
        <f t="shared" si="5"/>
        <v>585192</v>
      </c>
      <c r="S17" s="29">
        <f t="shared" si="6"/>
        <v>0</v>
      </c>
      <c r="T17" s="29">
        <f t="shared" si="7"/>
        <v>585192</v>
      </c>
      <c r="U17" s="29"/>
      <c r="V17" s="29"/>
      <c r="W17" s="29">
        <f t="shared" si="8"/>
        <v>0</v>
      </c>
      <c r="X17" s="29"/>
      <c r="Y17" s="29"/>
      <c r="Z17" s="29">
        <f t="shared" si="9"/>
        <v>0</v>
      </c>
      <c r="AA17" s="29">
        <v>95952</v>
      </c>
      <c r="AB17" s="29"/>
      <c r="AC17" s="29">
        <f t="shared" si="10"/>
        <v>95952</v>
      </c>
      <c r="AD17" s="29"/>
      <c r="AE17" s="29"/>
      <c r="AF17" s="29">
        <f t="shared" si="11"/>
        <v>0</v>
      </c>
      <c r="AG17" s="29"/>
      <c r="AH17" s="29"/>
      <c r="AI17" s="29">
        <f t="shared" si="12"/>
        <v>0</v>
      </c>
      <c r="AJ17" s="29"/>
      <c r="AK17" s="29"/>
      <c r="AL17" s="29">
        <f t="shared" si="13"/>
        <v>0</v>
      </c>
      <c r="AM17" s="29"/>
      <c r="AN17" s="29"/>
      <c r="AO17" s="29">
        <f t="shared" si="14"/>
        <v>0</v>
      </c>
      <c r="AP17" s="29"/>
      <c r="AQ17" s="29"/>
      <c r="AR17" s="29">
        <f t="shared" si="15"/>
        <v>0</v>
      </c>
      <c r="AS17" s="29">
        <v>2550</v>
      </c>
      <c r="AT17" s="29"/>
      <c r="AU17" s="29">
        <f t="shared" si="16"/>
        <v>2550</v>
      </c>
      <c r="AV17" s="29">
        <v>19455</v>
      </c>
      <c r="AW17" s="29"/>
      <c r="AX17" s="29">
        <f t="shared" si="17"/>
        <v>19455</v>
      </c>
      <c r="AY17" s="29"/>
      <c r="AZ17" s="29"/>
      <c r="BA17" s="29">
        <f t="shared" si="18"/>
        <v>0</v>
      </c>
      <c r="BB17" s="29"/>
      <c r="BC17" s="29"/>
      <c r="BD17" s="29">
        <f t="shared" si="19"/>
        <v>0</v>
      </c>
      <c r="BE17" s="29"/>
      <c r="BF17" s="29"/>
      <c r="BG17" s="29">
        <f t="shared" si="20"/>
        <v>0</v>
      </c>
      <c r="BH17" s="29">
        <v>31500</v>
      </c>
      <c r="BI17" s="29"/>
      <c r="BJ17" s="29">
        <f t="shared" si="21"/>
        <v>31500</v>
      </c>
      <c r="BK17" s="29"/>
      <c r="BL17" s="29"/>
      <c r="BM17" s="29">
        <f t="shared" si="22"/>
        <v>0</v>
      </c>
      <c r="BN17" s="29">
        <v>415378</v>
      </c>
      <c r="BO17" s="29"/>
      <c r="BP17" s="29">
        <f t="shared" si="23"/>
        <v>415378</v>
      </c>
      <c r="BQ17" s="29">
        <v>11352</v>
      </c>
      <c r="BR17" s="29"/>
      <c r="BS17" s="29">
        <f t="shared" si="24"/>
        <v>11352</v>
      </c>
      <c r="BT17" s="29">
        <v>9005</v>
      </c>
      <c r="BU17" s="29"/>
      <c r="BV17" s="29">
        <f t="shared" si="25"/>
        <v>9005</v>
      </c>
      <c r="BW17" s="29"/>
      <c r="BX17" s="29"/>
      <c r="BY17" s="29">
        <f t="shared" si="26"/>
        <v>0</v>
      </c>
      <c r="BZ17" s="29">
        <f t="shared" si="27"/>
        <v>0</v>
      </c>
      <c r="CA17" s="29">
        <f t="shared" si="28"/>
        <v>0</v>
      </c>
      <c r="CB17" s="29">
        <f t="shared" si="29"/>
        <v>0</v>
      </c>
      <c r="CC17" s="29"/>
      <c r="CD17" s="29"/>
      <c r="CE17" s="29">
        <f t="shared" si="30"/>
        <v>0</v>
      </c>
      <c r="CF17" s="29"/>
      <c r="CG17" s="29"/>
      <c r="CH17" s="29">
        <f t="shared" si="31"/>
        <v>0</v>
      </c>
      <c r="CI17" s="29"/>
      <c r="CJ17" s="29"/>
      <c r="CK17" s="29">
        <f t="shared" si="32"/>
        <v>0</v>
      </c>
      <c r="CL17" s="30">
        <f t="shared" si="33"/>
        <v>585192</v>
      </c>
    </row>
    <row r="18" spans="1:90" ht="19.5" customHeight="1">
      <c r="A18" s="36" t="s">
        <v>58</v>
      </c>
      <c r="B18" s="8" t="s">
        <v>59</v>
      </c>
      <c r="C18" s="29"/>
      <c r="D18" s="29"/>
      <c r="E18" s="29">
        <f t="shared" si="0"/>
        <v>0</v>
      </c>
      <c r="F18" s="29"/>
      <c r="G18" s="29"/>
      <c r="H18" s="29">
        <f t="shared" si="1"/>
        <v>0</v>
      </c>
      <c r="I18" s="29"/>
      <c r="J18" s="29"/>
      <c r="K18" s="29">
        <f t="shared" si="2"/>
        <v>0</v>
      </c>
      <c r="L18" s="29"/>
      <c r="M18" s="29"/>
      <c r="N18" s="29">
        <f t="shared" si="3"/>
        <v>0</v>
      </c>
      <c r="O18" s="29"/>
      <c r="P18" s="29"/>
      <c r="Q18" s="29">
        <f t="shared" si="4"/>
        <v>0</v>
      </c>
      <c r="R18" s="29">
        <f t="shared" si="5"/>
        <v>264550</v>
      </c>
      <c r="S18" s="29">
        <f t="shared" si="6"/>
        <v>0</v>
      </c>
      <c r="T18" s="29">
        <f t="shared" si="7"/>
        <v>264550</v>
      </c>
      <c r="U18" s="29"/>
      <c r="V18" s="29"/>
      <c r="W18" s="29">
        <f t="shared" si="8"/>
        <v>0</v>
      </c>
      <c r="X18" s="29"/>
      <c r="Y18" s="29"/>
      <c r="Z18" s="29">
        <f t="shared" si="9"/>
        <v>0</v>
      </c>
      <c r="AA18" s="29">
        <v>75756</v>
      </c>
      <c r="AB18" s="29"/>
      <c r="AC18" s="29">
        <f t="shared" si="10"/>
        <v>75756</v>
      </c>
      <c r="AD18" s="29"/>
      <c r="AE18" s="29"/>
      <c r="AF18" s="29">
        <f t="shared" si="11"/>
        <v>0</v>
      </c>
      <c r="AG18" s="29"/>
      <c r="AH18" s="29"/>
      <c r="AI18" s="29">
        <f t="shared" si="12"/>
        <v>0</v>
      </c>
      <c r="AJ18" s="29"/>
      <c r="AK18" s="29"/>
      <c r="AL18" s="29">
        <f t="shared" si="13"/>
        <v>0</v>
      </c>
      <c r="AM18" s="29"/>
      <c r="AN18" s="29"/>
      <c r="AO18" s="29">
        <f t="shared" si="14"/>
        <v>0</v>
      </c>
      <c r="AP18" s="29"/>
      <c r="AQ18" s="29"/>
      <c r="AR18" s="29">
        <f t="shared" si="15"/>
        <v>0</v>
      </c>
      <c r="AS18" s="29">
        <v>850</v>
      </c>
      <c r="AT18" s="29"/>
      <c r="AU18" s="29">
        <f t="shared" si="16"/>
        <v>850</v>
      </c>
      <c r="AV18" s="29">
        <v>27138</v>
      </c>
      <c r="AW18" s="29"/>
      <c r="AX18" s="29">
        <f t="shared" si="17"/>
        <v>27138</v>
      </c>
      <c r="AY18" s="29"/>
      <c r="AZ18" s="29"/>
      <c r="BA18" s="29">
        <f t="shared" si="18"/>
        <v>0</v>
      </c>
      <c r="BB18" s="29"/>
      <c r="BC18" s="29"/>
      <c r="BD18" s="29">
        <f t="shared" si="19"/>
        <v>0</v>
      </c>
      <c r="BE18" s="29"/>
      <c r="BF18" s="29"/>
      <c r="BG18" s="29">
        <f t="shared" si="20"/>
        <v>0</v>
      </c>
      <c r="BH18" s="29">
        <v>12600</v>
      </c>
      <c r="BI18" s="29"/>
      <c r="BJ18" s="29">
        <f t="shared" si="21"/>
        <v>12600</v>
      </c>
      <c r="BK18" s="29"/>
      <c r="BL18" s="29"/>
      <c r="BM18" s="29">
        <f t="shared" si="22"/>
        <v>0</v>
      </c>
      <c r="BN18" s="29">
        <v>72460</v>
      </c>
      <c r="BO18" s="29"/>
      <c r="BP18" s="29">
        <f t="shared" si="23"/>
        <v>72460</v>
      </c>
      <c r="BQ18" s="29">
        <v>15746</v>
      </c>
      <c r="BR18" s="29"/>
      <c r="BS18" s="29">
        <f t="shared" si="24"/>
        <v>15746</v>
      </c>
      <c r="BT18" s="29">
        <f>10150+49850</f>
        <v>60000</v>
      </c>
      <c r="BU18" s="29"/>
      <c r="BV18" s="29">
        <f t="shared" si="25"/>
        <v>60000</v>
      </c>
      <c r="BW18" s="29"/>
      <c r="BX18" s="29"/>
      <c r="BY18" s="29">
        <f t="shared" si="26"/>
        <v>0</v>
      </c>
      <c r="BZ18" s="29">
        <f t="shared" si="27"/>
        <v>0</v>
      </c>
      <c r="CA18" s="29">
        <f t="shared" si="28"/>
        <v>0</v>
      </c>
      <c r="CB18" s="29">
        <f t="shared" si="29"/>
        <v>0</v>
      </c>
      <c r="CC18" s="29"/>
      <c r="CD18" s="29"/>
      <c r="CE18" s="29">
        <f t="shared" si="30"/>
        <v>0</v>
      </c>
      <c r="CF18" s="29"/>
      <c r="CG18" s="29"/>
      <c r="CH18" s="29">
        <f t="shared" si="31"/>
        <v>0</v>
      </c>
      <c r="CI18" s="29"/>
      <c r="CJ18" s="29"/>
      <c r="CK18" s="29">
        <f t="shared" si="32"/>
        <v>0</v>
      </c>
      <c r="CL18" s="30">
        <f t="shared" si="33"/>
        <v>264550</v>
      </c>
    </row>
    <row r="19" spans="1:90" ht="19.5" customHeight="1">
      <c r="A19" s="36" t="s">
        <v>60</v>
      </c>
      <c r="B19" s="8" t="s">
        <v>61</v>
      </c>
      <c r="C19" s="29"/>
      <c r="D19" s="29"/>
      <c r="E19" s="29">
        <f t="shared" si="0"/>
        <v>0</v>
      </c>
      <c r="F19" s="29"/>
      <c r="G19" s="29"/>
      <c r="H19" s="29">
        <f t="shared" si="1"/>
        <v>0</v>
      </c>
      <c r="I19" s="29"/>
      <c r="J19" s="29"/>
      <c r="K19" s="29">
        <f t="shared" si="2"/>
        <v>0</v>
      </c>
      <c r="L19" s="29"/>
      <c r="M19" s="29"/>
      <c r="N19" s="29">
        <f t="shared" si="3"/>
        <v>0</v>
      </c>
      <c r="O19" s="29"/>
      <c r="P19" s="29"/>
      <c r="Q19" s="29">
        <f t="shared" si="4"/>
        <v>0</v>
      </c>
      <c r="R19" s="29">
        <f t="shared" si="5"/>
        <v>232269</v>
      </c>
      <c r="S19" s="29">
        <f t="shared" si="6"/>
        <v>0</v>
      </c>
      <c r="T19" s="29">
        <f t="shared" si="7"/>
        <v>232269</v>
      </c>
      <c r="U19" s="29"/>
      <c r="V19" s="29"/>
      <c r="W19" s="29">
        <f t="shared" si="8"/>
        <v>0</v>
      </c>
      <c r="X19" s="29"/>
      <c r="Y19" s="29"/>
      <c r="Z19" s="29">
        <f t="shared" si="9"/>
        <v>0</v>
      </c>
      <c r="AA19" s="29">
        <v>0</v>
      </c>
      <c r="AB19" s="29"/>
      <c r="AC19" s="29">
        <f t="shared" si="10"/>
        <v>0</v>
      </c>
      <c r="AD19" s="29"/>
      <c r="AE19" s="29"/>
      <c r="AF19" s="29">
        <f t="shared" si="11"/>
        <v>0</v>
      </c>
      <c r="AG19" s="29"/>
      <c r="AH19" s="29"/>
      <c r="AI19" s="29">
        <f t="shared" si="12"/>
        <v>0</v>
      </c>
      <c r="AJ19" s="29"/>
      <c r="AK19" s="29"/>
      <c r="AL19" s="29">
        <f t="shared" si="13"/>
        <v>0</v>
      </c>
      <c r="AM19" s="29"/>
      <c r="AN19" s="29"/>
      <c r="AO19" s="29">
        <f t="shared" si="14"/>
        <v>0</v>
      </c>
      <c r="AP19" s="29"/>
      <c r="AQ19" s="29"/>
      <c r="AR19" s="29">
        <f t="shared" si="15"/>
        <v>0</v>
      </c>
      <c r="AS19" s="29">
        <v>2550</v>
      </c>
      <c r="AT19" s="29"/>
      <c r="AU19" s="29">
        <f t="shared" si="16"/>
        <v>2550</v>
      </c>
      <c r="AV19" s="29">
        <v>30530</v>
      </c>
      <c r="AW19" s="29"/>
      <c r="AX19" s="29">
        <f t="shared" si="17"/>
        <v>30530</v>
      </c>
      <c r="AY19" s="29"/>
      <c r="AZ19" s="29"/>
      <c r="BA19" s="29">
        <f t="shared" si="18"/>
        <v>0</v>
      </c>
      <c r="BB19" s="29"/>
      <c r="BC19" s="29"/>
      <c r="BD19" s="29">
        <f t="shared" si="19"/>
        <v>0</v>
      </c>
      <c r="BE19" s="29"/>
      <c r="BF19" s="29"/>
      <c r="BG19" s="29">
        <f t="shared" si="20"/>
        <v>0</v>
      </c>
      <c r="BH19" s="29">
        <v>9450</v>
      </c>
      <c r="BI19" s="29"/>
      <c r="BJ19" s="29">
        <f t="shared" si="21"/>
        <v>9450</v>
      </c>
      <c r="BK19" s="29"/>
      <c r="BL19" s="29"/>
      <c r="BM19" s="29">
        <f t="shared" si="22"/>
        <v>0</v>
      </c>
      <c r="BN19" s="29">
        <v>145085</v>
      </c>
      <c r="BO19" s="29"/>
      <c r="BP19" s="29">
        <f t="shared" si="23"/>
        <v>145085</v>
      </c>
      <c r="BQ19" s="29">
        <v>4654</v>
      </c>
      <c r="BR19" s="29"/>
      <c r="BS19" s="29">
        <f t="shared" si="24"/>
        <v>4654</v>
      </c>
      <c r="BT19" s="29">
        <v>40000</v>
      </c>
      <c r="BU19" s="29"/>
      <c r="BV19" s="29">
        <f t="shared" si="25"/>
        <v>40000</v>
      </c>
      <c r="BW19" s="29"/>
      <c r="BX19" s="29"/>
      <c r="BY19" s="29">
        <f t="shared" si="26"/>
        <v>0</v>
      </c>
      <c r="BZ19" s="29">
        <f t="shared" si="27"/>
        <v>0</v>
      </c>
      <c r="CA19" s="29">
        <f t="shared" si="28"/>
        <v>0</v>
      </c>
      <c r="CB19" s="29">
        <f t="shared" si="29"/>
        <v>0</v>
      </c>
      <c r="CC19" s="29"/>
      <c r="CD19" s="29"/>
      <c r="CE19" s="29">
        <f t="shared" si="30"/>
        <v>0</v>
      </c>
      <c r="CF19" s="29"/>
      <c r="CG19" s="29"/>
      <c r="CH19" s="29">
        <f t="shared" si="31"/>
        <v>0</v>
      </c>
      <c r="CI19" s="29"/>
      <c r="CJ19" s="29"/>
      <c r="CK19" s="29">
        <f t="shared" si="32"/>
        <v>0</v>
      </c>
      <c r="CL19" s="30">
        <f t="shared" si="33"/>
        <v>232269</v>
      </c>
    </row>
    <row r="20" spans="1:90" ht="18" customHeight="1">
      <c r="A20" s="36" t="s">
        <v>62</v>
      </c>
      <c r="B20" s="8" t="s">
        <v>63</v>
      </c>
      <c r="C20" s="29"/>
      <c r="D20" s="29"/>
      <c r="E20" s="29">
        <f t="shared" si="0"/>
        <v>0</v>
      </c>
      <c r="F20" s="29"/>
      <c r="G20" s="29"/>
      <c r="H20" s="29">
        <f t="shared" si="1"/>
        <v>0</v>
      </c>
      <c r="I20" s="29"/>
      <c r="J20" s="29"/>
      <c r="K20" s="29">
        <f t="shared" si="2"/>
        <v>0</v>
      </c>
      <c r="L20" s="29"/>
      <c r="M20" s="29"/>
      <c r="N20" s="29">
        <f t="shared" si="3"/>
        <v>0</v>
      </c>
      <c r="O20" s="29"/>
      <c r="P20" s="29"/>
      <c r="Q20" s="29">
        <f t="shared" si="4"/>
        <v>0</v>
      </c>
      <c r="R20" s="29">
        <f t="shared" si="5"/>
        <v>264379</v>
      </c>
      <c r="S20" s="29">
        <f t="shared" si="6"/>
        <v>0</v>
      </c>
      <c r="T20" s="29">
        <f t="shared" si="7"/>
        <v>264379</v>
      </c>
      <c r="U20" s="29"/>
      <c r="V20" s="29"/>
      <c r="W20" s="29">
        <f t="shared" si="8"/>
        <v>0</v>
      </c>
      <c r="X20" s="29"/>
      <c r="Y20" s="29"/>
      <c r="Z20" s="29">
        <f t="shared" si="9"/>
        <v>0</v>
      </c>
      <c r="AA20" s="29">
        <v>66900</v>
      </c>
      <c r="AB20" s="29"/>
      <c r="AC20" s="29">
        <f t="shared" si="10"/>
        <v>66900</v>
      </c>
      <c r="AD20" s="29"/>
      <c r="AE20" s="29"/>
      <c r="AF20" s="29">
        <f t="shared" si="11"/>
        <v>0</v>
      </c>
      <c r="AG20" s="29"/>
      <c r="AH20" s="29"/>
      <c r="AI20" s="29">
        <f t="shared" si="12"/>
        <v>0</v>
      </c>
      <c r="AJ20" s="29"/>
      <c r="AK20" s="29"/>
      <c r="AL20" s="29">
        <f t="shared" si="13"/>
        <v>0</v>
      </c>
      <c r="AM20" s="29"/>
      <c r="AN20" s="29"/>
      <c r="AO20" s="29">
        <f t="shared" si="14"/>
        <v>0</v>
      </c>
      <c r="AP20" s="29"/>
      <c r="AQ20" s="29"/>
      <c r="AR20" s="29">
        <f t="shared" si="15"/>
        <v>0</v>
      </c>
      <c r="AS20" s="29">
        <v>3400</v>
      </c>
      <c r="AT20" s="29"/>
      <c r="AU20" s="29">
        <f t="shared" si="16"/>
        <v>3400</v>
      </c>
      <c r="AV20" s="29">
        <v>31905</v>
      </c>
      <c r="AW20" s="29"/>
      <c r="AX20" s="29">
        <f t="shared" si="17"/>
        <v>31905</v>
      </c>
      <c r="AY20" s="29"/>
      <c r="AZ20" s="29"/>
      <c r="BA20" s="29">
        <f t="shared" si="18"/>
        <v>0</v>
      </c>
      <c r="BB20" s="29"/>
      <c r="BC20" s="29"/>
      <c r="BD20" s="29">
        <f t="shared" si="19"/>
        <v>0</v>
      </c>
      <c r="BE20" s="29"/>
      <c r="BF20" s="29"/>
      <c r="BG20" s="29">
        <f t="shared" si="20"/>
        <v>0</v>
      </c>
      <c r="BH20" s="29">
        <v>6300</v>
      </c>
      <c r="BI20" s="29"/>
      <c r="BJ20" s="29">
        <f t="shared" si="21"/>
        <v>6300</v>
      </c>
      <c r="BK20" s="29"/>
      <c r="BL20" s="29"/>
      <c r="BM20" s="29">
        <f t="shared" si="22"/>
        <v>0</v>
      </c>
      <c r="BN20" s="29">
        <v>139482</v>
      </c>
      <c r="BO20" s="29"/>
      <c r="BP20" s="29">
        <f t="shared" si="23"/>
        <v>139482</v>
      </c>
      <c r="BQ20" s="29">
        <v>16392</v>
      </c>
      <c r="BR20" s="29"/>
      <c r="BS20" s="29">
        <f t="shared" si="24"/>
        <v>16392</v>
      </c>
      <c r="BT20" s="29"/>
      <c r="BU20" s="29"/>
      <c r="BV20" s="29">
        <f t="shared" si="25"/>
        <v>0</v>
      </c>
      <c r="BW20" s="29"/>
      <c r="BX20" s="29"/>
      <c r="BY20" s="29">
        <f t="shared" si="26"/>
        <v>0</v>
      </c>
      <c r="BZ20" s="29">
        <f t="shared" si="27"/>
        <v>12000</v>
      </c>
      <c r="CA20" s="29">
        <f t="shared" si="28"/>
        <v>0</v>
      </c>
      <c r="CB20" s="29">
        <f t="shared" si="29"/>
        <v>12000</v>
      </c>
      <c r="CC20" s="29">
        <v>12000</v>
      </c>
      <c r="CD20" s="29"/>
      <c r="CE20" s="29">
        <f t="shared" si="30"/>
        <v>12000</v>
      </c>
      <c r="CF20" s="29"/>
      <c r="CG20" s="29"/>
      <c r="CH20" s="29">
        <f t="shared" si="31"/>
        <v>0</v>
      </c>
      <c r="CI20" s="29"/>
      <c r="CJ20" s="29"/>
      <c r="CK20" s="29">
        <f t="shared" si="32"/>
        <v>0</v>
      </c>
      <c r="CL20" s="30">
        <f t="shared" si="33"/>
        <v>276379</v>
      </c>
    </row>
    <row r="21" spans="1:90" ht="19.5" customHeight="1">
      <c r="A21" s="36" t="s">
        <v>64</v>
      </c>
      <c r="B21" s="8" t="s">
        <v>65</v>
      </c>
      <c r="C21" s="29"/>
      <c r="D21" s="29"/>
      <c r="E21" s="29">
        <f t="shared" si="0"/>
        <v>0</v>
      </c>
      <c r="F21" s="29"/>
      <c r="G21" s="29"/>
      <c r="H21" s="29">
        <f t="shared" si="1"/>
        <v>0</v>
      </c>
      <c r="I21" s="29"/>
      <c r="J21" s="29"/>
      <c r="K21" s="29">
        <f t="shared" si="2"/>
        <v>0</v>
      </c>
      <c r="L21" s="29"/>
      <c r="M21" s="29"/>
      <c r="N21" s="29">
        <f t="shared" si="3"/>
        <v>0</v>
      </c>
      <c r="O21" s="29"/>
      <c r="P21" s="29"/>
      <c r="Q21" s="29">
        <f t="shared" si="4"/>
        <v>0</v>
      </c>
      <c r="R21" s="29">
        <f t="shared" si="5"/>
        <v>279569</v>
      </c>
      <c r="S21" s="29">
        <f t="shared" si="6"/>
        <v>0</v>
      </c>
      <c r="T21" s="29">
        <f t="shared" si="7"/>
        <v>279569</v>
      </c>
      <c r="U21" s="29"/>
      <c r="V21" s="29"/>
      <c r="W21" s="29">
        <f t="shared" si="8"/>
        <v>0</v>
      </c>
      <c r="X21" s="29"/>
      <c r="Y21" s="29"/>
      <c r="Z21" s="29">
        <f t="shared" si="9"/>
        <v>0</v>
      </c>
      <c r="AA21" s="29">
        <v>40247</v>
      </c>
      <c r="AB21" s="29"/>
      <c r="AC21" s="29">
        <f t="shared" si="10"/>
        <v>40247</v>
      </c>
      <c r="AD21" s="29"/>
      <c r="AE21" s="29"/>
      <c r="AF21" s="29">
        <f t="shared" si="11"/>
        <v>0</v>
      </c>
      <c r="AG21" s="29"/>
      <c r="AH21" s="29"/>
      <c r="AI21" s="29">
        <f t="shared" si="12"/>
        <v>0</v>
      </c>
      <c r="AJ21" s="29"/>
      <c r="AK21" s="29"/>
      <c r="AL21" s="29">
        <f t="shared" si="13"/>
        <v>0</v>
      </c>
      <c r="AM21" s="29"/>
      <c r="AN21" s="29"/>
      <c r="AO21" s="29">
        <f t="shared" si="14"/>
        <v>0</v>
      </c>
      <c r="AP21" s="29"/>
      <c r="AQ21" s="29"/>
      <c r="AR21" s="29">
        <f t="shared" si="15"/>
        <v>0</v>
      </c>
      <c r="AS21" s="29">
        <v>1700</v>
      </c>
      <c r="AT21" s="29"/>
      <c r="AU21" s="29">
        <f t="shared" si="16"/>
        <v>1700</v>
      </c>
      <c r="AV21" s="29">
        <v>45871</v>
      </c>
      <c r="AW21" s="29"/>
      <c r="AX21" s="29">
        <f t="shared" si="17"/>
        <v>45871</v>
      </c>
      <c r="AY21" s="29"/>
      <c r="AZ21" s="29"/>
      <c r="BA21" s="29">
        <f t="shared" si="18"/>
        <v>0</v>
      </c>
      <c r="BB21" s="29"/>
      <c r="BC21" s="29"/>
      <c r="BD21" s="29">
        <f t="shared" si="19"/>
        <v>0</v>
      </c>
      <c r="BE21" s="29"/>
      <c r="BF21" s="29"/>
      <c r="BG21" s="29">
        <f t="shared" si="20"/>
        <v>0</v>
      </c>
      <c r="BH21" s="29">
        <v>15750</v>
      </c>
      <c r="BI21" s="29"/>
      <c r="BJ21" s="29">
        <f t="shared" si="21"/>
        <v>15750</v>
      </c>
      <c r="BK21" s="29"/>
      <c r="BL21" s="29"/>
      <c r="BM21" s="29">
        <f t="shared" si="22"/>
        <v>0</v>
      </c>
      <c r="BN21" s="29">
        <v>165442</v>
      </c>
      <c r="BO21" s="29"/>
      <c r="BP21" s="29">
        <f t="shared" si="23"/>
        <v>165442</v>
      </c>
      <c r="BQ21" s="29">
        <v>10559</v>
      </c>
      <c r="BR21" s="29"/>
      <c r="BS21" s="29">
        <f t="shared" si="24"/>
        <v>10559</v>
      </c>
      <c r="BT21" s="29"/>
      <c r="BU21" s="29"/>
      <c r="BV21" s="29">
        <f t="shared" si="25"/>
        <v>0</v>
      </c>
      <c r="BW21" s="29"/>
      <c r="BX21" s="29"/>
      <c r="BY21" s="29">
        <f t="shared" si="26"/>
        <v>0</v>
      </c>
      <c r="BZ21" s="29">
        <f t="shared" si="27"/>
        <v>200000</v>
      </c>
      <c r="CA21" s="29">
        <f t="shared" si="28"/>
        <v>0</v>
      </c>
      <c r="CB21" s="29">
        <f t="shared" si="29"/>
        <v>200000</v>
      </c>
      <c r="CC21" s="29"/>
      <c r="CD21" s="29"/>
      <c r="CE21" s="29">
        <f t="shared" si="30"/>
        <v>0</v>
      </c>
      <c r="CF21" s="29"/>
      <c r="CG21" s="29"/>
      <c r="CH21" s="29">
        <f t="shared" si="31"/>
        <v>0</v>
      </c>
      <c r="CI21" s="29">
        <v>200000</v>
      </c>
      <c r="CJ21" s="29"/>
      <c r="CK21" s="29">
        <f t="shared" si="32"/>
        <v>200000</v>
      </c>
      <c r="CL21" s="30">
        <f t="shared" si="33"/>
        <v>479569</v>
      </c>
    </row>
    <row r="22" spans="1:90" ht="19.5" customHeight="1">
      <c r="A22" s="36" t="s">
        <v>66</v>
      </c>
      <c r="B22" s="8" t="s">
        <v>67</v>
      </c>
      <c r="C22" s="29"/>
      <c r="D22" s="29"/>
      <c r="E22" s="29">
        <f t="shared" si="0"/>
        <v>0</v>
      </c>
      <c r="F22" s="29"/>
      <c r="G22" s="29"/>
      <c r="H22" s="29">
        <f t="shared" si="1"/>
        <v>0</v>
      </c>
      <c r="I22" s="29"/>
      <c r="J22" s="29"/>
      <c r="K22" s="29">
        <f t="shared" si="2"/>
        <v>0</v>
      </c>
      <c r="L22" s="29"/>
      <c r="M22" s="29"/>
      <c r="N22" s="29">
        <f t="shared" si="3"/>
        <v>0</v>
      </c>
      <c r="O22" s="29"/>
      <c r="P22" s="29"/>
      <c r="Q22" s="29">
        <f t="shared" si="4"/>
        <v>0</v>
      </c>
      <c r="R22" s="29">
        <f t="shared" si="5"/>
        <v>165929</v>
      </c>
      <c r="S22" s="29">
        <f t="shared" si="6"/>
        <v>0</v>
      </c>
      <c r="T22" s="29">
        <f t="shared" si="7"/>
        <v>165929</v>
      </c>
      <c r="U22" s="29"/>
      <c r="V22" s="29"/>
      <c r="W22" s="29">
        <f t="shared" si="8"/>
        <v>0</v>
      </c>
      <c r="X22" s="29"/>
      <c r="Y22" s="29"/>
      <c r="Z22" s="29">
        <f t="shared" si="9"/>
        <v>0</v>
      </c>
      <c r="AA22" s="29">
        <v>0</v>
      </c>
      <c r="AB22" s="29"/>
      <c r="AC22" s="29">
        <f t="shared" si="10"/>
        <v>0</v>
      </c>
      <c r="AD22" s="29"/>
      <c r="AE22" s="29"/>
      <c r="AF22" s="29">
        <f t="shared" si="11"/>
        <v>0</v>
      </c>
      <c r="AG22" s="29"/>
      <c r="AH22" s="29"/>
      <c r="AI22" s="29">
        <f t="shared" si="12"/>
        <v>0</v>
      </c>
      <c r="AJ22" s="29"/>
      <c r="AK22" s="29"/>
      <c r="AL22" s="29">
        <f t="shared" si="13"/>
        <v>0</v>
      </c>
      <c r="AM22" s="29"/>
      <c r="AN22" s="29"/>
      <c r="AO22" s="29">
        <f t="shared" si="14"/>
        <v>0</v>
      </c>
      <c r="AP22" s="29"/>
      <c r="AQ22" s="29"/>
      <c r="AR22" s="29">
        <f t="shared" si="15"/>
        <v>0</v>
      </c>
      <c r="AS22" s="29">
        <v>0</v>
      </c>
      <c r="AT22" s="29"/>
      <c r="AU22" s="29">
        <f t="shared" si="16"/>
        <v>0</v>
      </c>
      <c r="AV22" s="29">
        <v>20353</v>
      </c>
      <c r="AW22" s="29"/>
      <c r="AX22" s="29">
        <f t="shared" si="17"/>
        <v>20353</v>
      </c>
      <c r="AY22" s="29"/>
      <c r="AZ22" s="29"/>
      <c r="BA22" s="29">
        <f t="shared" si="18"/>
        <v>0</v>
      </c>
      <c r="BB22" s="29"/>
      <c r="BC22" s="29"/>
      <c r="BD22" s="29">
        <f t="shared" si="19"/>
        <v>0</v>
      </c>
      <c r="BE22" s="29"/>
      <c r="BF22" s="29"/>
      <c r="BG22" s="29">
        <f t="shared" si="20"/>
        <v>0</v>
      </c>
      <c r="BH22" s="29">
        <v>6300</v>
      </c>
      <c r="BI22" s="29"/>
      <c r="BJ22" s="29">
        <f t="shared" si="21"/>
        <v>6300</v>
      </c>
      <c r="BK22" s="29"/>
      <c r="BL22" s="29"/>
      <c r="BM22" s="29">
        <f t="shared" si="22"/>
        <v>0</v>
      </c>
      <c r="BN22" s="29">
        <v>137706</v>
      </c>
      <c r="BO22" s="29"/>
      <c r="BP22" s="29">
        <f t="shared" si="23"/>
        <v>137706</v>
      </c>
      <c r="BQ22" s="29">
        <v>1570</v>
      </c>
      <c r="BR22" s="29"/>
      <c r="BS22" s="29">
        <f t="shared" si="24"/>
        <v>1570</v>
      </c>
      <c r="BT22" s="29"/>
      <c r="BU22" s="29"/>
      <c r="BV22" s="29">
        <f t="shared" si="25"/>
        <v>0</v>
      </c>
      <c r="BW22" s="29"/>
      <c r="BX22" s="29"/>
      <c r="BY22" s="29">
        <f t="shared" si="26"/>
        <v>0</v>
      </c>
      <c r="BZ22" s="29">
        <f t="shared" si="27"/>
        <v>0</v>
      </c>
      <c r="CA22" s="29">
        <f t="shared" si="28"/>
        <v>0</v>
      </c>
      <c r="CB22" s="29">
        <f t="shared" si="29"/>
        <v>0</v>
      </c>
      <c r="CC22" s="29"/>
      <c r="CD22" s="29"/>
      <c r="CE22" s="29">
        <f t="shared" si="30"/>
        <v>0</v>
      </c>
      <c r="CF22" s="29"/>
      <c r="CG22" s="29"/>
      <c r="CH22" s="29">
        <f t="shared" si="31"/>
        <v>0</v>
      </c>
      <c r="CI22" s="29"/>
      <c r="CJ22" s="29"/>
      <c r="CK22" s="29">
        <f t="shared" si="32"/>
        <v>0</v>
      </c>
      <c r="CL22" s="30">
        <f t="shared" si="33"/>
        <v>165929</v>
      </c>
    </row>
    <row r="23" spans="1:90" ht="19.5" customHeight="1">
      <c r="A23" s="36" t="s">
        <v>68</v>
      </c>
      <c r="B23" s="8" t="s">
        <v>69</v>
      </c>
      <c r="C23" s="29"/>
      <c r="D23" s="29"/>
      <c r="E23" s="29">
        <f t="shared" si="0"/>
        <v>0</v>
      </c>
      <c r="F23" s="29"/>
      <c r="G23" s="29"/>
      <c r="H23" s="29">
        <f t="shared" si="1"/>
        <v>0</v>
      </c>
      <c r="I23" s="29"/>
      <c r="J23" s="29"/>
      <c r="K23" s="29">
        <f t="shared" si="2"/>
        <v>0</v>
      </c>
      <c r="L23" s="29"/>
      <c r="M23" s="29"/>
      <c r="N23" s="29">
        <f t="shared" si="3"/>
        <v>0</v>
      </c>
      <c r="O23" s="29"/>
      <c r="P23" s="29"/>
      <c r="Q23" s="29">
        <f t="shared" si="4"/>
        <v>0</v>
      </c>
      <c r="R23" s="29">
        <f t="shared" si="5"/>
        <v>214587</v>
      </c>
      <c r="S23" s="29">
        <f t="shared" si="6"/>
        <v>0</v>
      </c>
      <c r="T23" s="29">
        <f t="shared" si="7"/>
        <v>214587</v>
      </c>
      <c r="U23" s="29"/>
      <c r="V23" s="29"/>
      <c r="W23" s="29">
        <f t="shared" si="8"/>
        <v>0</v>
      </c>
      <c r="X23" s="29"/>
      <c r="Y23" s="29"/>
      <c r="Z23" s="29">
        <f t="shared" si="9"/>
        <v>0</v>
      </c>
      <c r="AA23" s="29">
        <v>23989</v>
      </c>
      <c r="AB23" s="29"/>
      <c r="AC23" s="29">
        <f t="shared" si="10"/>
        <v>23989</v>
      </c>
      <c r="AD23" s="29"/>
      <c r="AE23" s="29"/>
      <c r="AF23" s="29">
        <f t="shared" si="11"/>
        <v>0</v>
      </c>
      <c r="AG23" s="29"/>
      <c r="AH23" s="29"/>
      <c r="AI23" s="29">
        <f t="shared" si="12"/>
        <v>0</v>
      </c>
      <c r="AJ23" s="29"/>
      <c r="AK23" s="29"/>
      <c r="AL23" s="29">
        <f t="shared" si="13"/>
        <v>0</v>
      </c>
      <c r="AM23" s="29"/>
      <c r="AN23" s="29"/>
      <c r="AO23" s="29">
        <f t="shared" si="14"/>
        <v>0</v>
      </c>
      <c r="AP23" s="29"/>
      <c r="AQ23" s="29"/>
      <c r="AR23" s="29">
        <f t="shared" si="15"/>
        <v>0</v>
      </c>
      <c r="AS23" s="29">
        <v>1700</v>
      </c>
      <c r="AT23" s="29"/>
      <c r="AU23" s="29">
        <f t="shared" si="16"/>
        <v>1700</v>
      </c>
      <c r="AV23" s="29">
        <v>15279</v>
      </c>
      <c r="AW23" s="29"/>
      <c r="AX23" s="29">
        <f t="shared" si="17"/>
        <v>15279</v>
      </c>
      <c r="AY23" s="29"/>
      <c r="AZ23" s="29"/>
      <c r="BA23" s="29">
        <f t="shared" si="18"/>
        <v>0</v>
      </c>
      <c r="BB23" s="29"/>
      <c r="BC23" s="29"/>
      <c r="BD23" s="29">
        <f t="shared" si="19"/>
        <v>0</v>
      </c>
      <c r="BE23" s="29"/>
      <c r="BF23" s="29"/>
      <c r="BG23" s="29">
        <f t="shared" si="20"/>
        <v>0</v>
      </c>
      <c r="BH23" s="29">
        <v>6300</v>
      </c>
      <c r="BI23" s="29"/>
      <c r="BJ23" s="29">
        <f t="shared" si="21"/>
        <v>6300</v>
      </c>
      <c r="BK23" s="29"/>
      <c r="BL23" s="29"/>
      <c r="BM23" s="29">
        <f t="shared" si="22"/>
        <v>0</v>
      </c>
      <c r="BN23" s="29">
        <v>164757</v>
      </c>
      <c r="BO23" s="29"/>
      <c r="BP23" s="29">
        <f t="shared" si="23"/>
        <v>164757</v>
      </c>
      <c r="BQ23" s="29">
        <v>2562</v>
      </c>
      <c r="BR23" s="29"/>
      <c r="BS23" s="29">
        <f t="shared" si="24"/>
        <v>2562</v>
      </c>
      <c r="BT23" s="29"/>
      <c r="BU23" s="29"/>
      <c r="BV23" s="29">
        <f t="shared" si="25"/>
        <v>0</v>
      </c>
      <c r="BW23" s="29"/>
      <c r="BX23" s="29"/>
      <c r="BY23" s="29">
        <f t="shared" si="26"/>
        <v>0</v>
      </c>
      <c r="BZ23" s="29">
        <f t="shared" si="27"/>
        <v>0</v>
      </c>
      <c r="CA23" s="29">
        <f t="shared" si="28"/>
        <v>0</v>
      </c>
      <c r="CB23" s="29">
        <f t="shared" si="29"/>
        <v>0</v>
      </c>
      <c r="CC23" s="29"/>
      <c r="CD23" s="29"/>
      <c r="CE23" s="29">
        <f t="shared" si="30"/>
        <v>0</v>
      </c>
      <c r="CF23" s="29"/>
      <c r="CG23" s="29"/>
      <c r="CH23" s="29">
        <f t="shared" si="31"/>
        <v>0</v>
      </c>
      <c r="CI23" s="29"/>
      <c r="CJ23" s="29"/>
      <c r="CK23" s="29">
        <f t="shared" si="32"/>
        <v>0</v>
      </c>
      <c r="CL23" s="30">
        <f t="shared" si="33"/>
        <v>214587</v>
      </c>
    </row>
    <row r="24" spans="1:90" ht="19.5" customHeight="1">
      <c r="A24" s="36" t="s">
        <v>70</v>
      </c>
      <c r="B24" s="8" t="s">
        <v>71</v>
      </c>
      <c r="C24" s="29"/>
      <c r="D24" s="29"/>
      <c r="E24" s="29">
        <f t="shared" si="0"/>
        <v>0</v>
      </c>
      <c r="F24" s="29"/>
      <c r="G24" s="29"/>
      <c r="H24" s="29">
        <f t="shared" si="1"/>
        <v>0</v>
      </c>
      <c r="I24" s="29"/>
      <c r="J24" s="29"/>
      <c r="K24" s="29">
        <f t="shared" si="2"/>
        <v>0</v>
      </c>
      <c r="L24" s="29"/>
      <c r="M24" s="29"/>
      <c r="N24" s="29">
        <f t="shared" si="3"/>
        <v>0</v>
      </c>
      <c r="O24" s="29"/>
      <c r="P24" s="29"/>
      <c r="Q24" s="29">
        <f t="shared" si="4"/>
        <v>0</v>
      </c>
      <c r="R24" s="29">
        <f t="shared" si="5"/>
        <v>115338</v>
      </c>
      <c r="S24" s="29">
        <f t="shared" si="6"/>
        <v>0</v>
      </c>
      <c r="T24" s="29">
        <f t="shared" si="7"/>
        <v>115338</v>
      </c>
      <c r="U24" s="29"/>
      <c r="V24" s="29"/>
      <c r="W24" s="29">
        <f t="shared" si="8"/>
        <v>0</v>
      </c>
      <c r="X24" s="29"/>
      <c r="Y24" s="29"/>
      <c r="Z24" s="29">
        <f t="shared" si="9"/>
        <v>0</v>
      </c>
      <c r="AA24" s="29">
        <v>29866</v>
      </c>
      <c r="AB24" s="29"/>
      <c r="AC24" s="29">
        <f t="shared" si="10"/>
        <v>29866</v>
      </c>
      <c r="AD24" s="29"/>
      <c r="AE24" s="29"/>
      <c r="AF24" s="29">
        <f t="shared" si="11"/>
        <v>0</v>
      </c>
      <c r="AG24" s="29"/>
      <c r="AH24" s="29"/>
      <c r="AI24" s="29">
        <f t="shared" si="12"/>
        <v>0</v>
      </c>
      <c r="AJ24" s="29"/>
      <c r="AK24" s="29"/>
      <c r="AL24" s="29">
        <f t="shared" si="13"/>
        <v>0</v>
      </c>
      <c r="AM24" s="29"/>
      <c r="AN24" s="29"/>
      <c r="AO24" s="29">
        <f t="shared" si="14"/>
        <v>0</v>
      </c>
      <c r="AP24" s="29"/>
      <c r="AQ24" s="29"/>
      <c r="AR24" s="29">
        <f t="shared" si="15"/>
        <v>0</v>
      </c>
      <c r="AS24" s="29">
        <v>0</v>
      </c>
      <c r="AT24" s="29"/>
      <c r="AU24" s="29">
        <f t="shared" si="16"/>
        <v>0</v>
      </c>
      <c r="AV24" s="29">
        <v>30560</v>
      </c>
      <c r="AW24" s="29"/>
      <c r="AX24" s="29">
        <f t="shared" si="17"/>
        <v>30560</v>
      </c>
      <c r="AY24" s="29"/>
      <c r="AZ24" s="29"/>
      <c r="BA24" s="29">
        <f t="shared" si="18"/>
        <v>0</v>
      </c>
      <c r="BB24" s="29"/>
      <c r="BC24" s="29"/>
      <c r="BD24" s="29">
        <f t="shared" si="19"/>
        <v>0</v>
      </c>
      <c r="BE24" s="29"/>
      <c r="BF24" s="29"/>
      <c r="BG24" s="29">
        <f t="shared" si="20"/>
        <v>0</v>
      </c>
      <c r="BH24" s="29">
        <v>9450</v>
      </c>
      <c r="BI24" s="29"/>
      <c r="BJ24" s="29">
        <f t="shared" si="21"/>
        <v>9450</v>
      </c>
      <c r="BK24" s="29"/>
      <c r="BL24" s="29"/>
      <c r="BM24" s="29">
        <f t="shared" si="22"/>
        <v>0</v>
      </c>
      <c r="BN24" s="29">
        <v>22992</v>
      </c>
      <c r="BO24" s="29"/>
      <c r="BP24" s="29">
        <f t="shared" si="23"/>
        <v>22992</v>
      </c>
      <c r="BQ24" s="29">
        <v>22470</v>
      </c>
      <c r="BR24" s="29"/>
      <c r="BS24" s="29">
        <f t="shared" si="24"/>
        <v>22470</v>
      </c>
      <c r="BT24" s="29"/>
      <c r="BU24" s="29"/>
      <c r="BV24" s="29">
        <f t="shared" si="25"/>
        <v>0</v>
      </c>
      <c r="BW24" s="29"/>
      <c r="BX24" s="29"/>
      <c r="BY24" s="29">
        <f t="shared" si="26"/>
        <v>0</v>
      </c>
      <c r="BZ24" s="29">
        <f t="shared" si="27"/>
        <v>0</v>
      </c>
      <c r="CA24" s="29">
        <f t="shared" si="28"/>
        <v>0</v>
      </c>
      <c r="CB24" s="29">
        <f t="shared" si="29"/>
        <v>0</v>
      </c>
      <c r="CC24" s="29"/>
      <c r="CD24" s="29"/>
      <c r="CE24" s="29">
        <f t="shared" si="30"/>
        <v>0</v>
      </c>
      <c r="CF24" s="29"/>
      <c r="CG24" s="29"/>
      <c r="CH24" s="29">
        <f t="shared" si="31"/>
        <v>0</v>
      </c>
      <c r="CI24" s="29"/>
      <c r="CJ24" s="29"/>
      <c r="CK24" s="29">
        <f t="shared" si="32"/>
        <v>0</v>
      </c>
      <c r="CL24" s="30">
        <f t="shared" si="33"/>
        <v>115338</v>
      </c>
    </row>
    <row r="25" spans="1:90" ht="19.5" customHeight="1">
      <c r="A25" s="36" t="s">
        <v>72</v>
      </c>
      <c r="B25" s="8" t="s">
        <v>73</v>
      </c>
      <c r="C25" s="29"/>
      <c r="D25" s="29"/>
      <c r="E25" s="29">
        <f t="shared" si="0"/>
        <v>0</v>
      </c>
      <c r="F25" s="29"/>
      <c r="G25" s="29"/>
      <c r="H25" s="29">
        <f t="shared" si="1"/>
        <v>0</v>
      </c>
      <c r="I25" s="29"/>
      <c r="J25" s="29"/>
      <c r="K25" s="29">
        <f t="shared" si="2"/>
        <v>0</v>
      </c>
      <c r="L25" s="29"/>
      <c r="M25" s="29"/>
      <c r="N25" s="29">
        <f t="shared" si="3"/>
        <v>0</v>
      </c>
      <c r="O25" s="29"/>
      <c r="P25" s="29"/>
      <c r="Q25" s="29">
        <f t="shared" si="4"/>
        <v>0</v>
      </c>
      <c r="R25" s="29">
        <f t="shared" si="5"/>
        <v>236958</v>
      </c>
      <c r="S25" s="29">
        <f t="shared" si="6"/>
        <v>0</v>
      </c>
      <c r="T25" s="29">
        <f t="shared" si="7"/>
        <v>236958</v>
      </c>
      <c r="U25" s="29"/>
      <c r="V25" s="29"/>
      <c r="W25" s="29">
        <f t="shared" si="8"/>
        <v>0</v>
      </c>
      <c r="X25" s="29"/>
      <c r="Y25" s="29"/>
      <c r="Z25" s="29">
        <f t="shared" si="9"/>
        <v>0</v>
      </c>
      <c r="AA25" s="29">
        <v>0</v>
      </c>
      <c r="AB25" s="29"/>
      <c r="AC25" s="29">
        <f t="shared" si="10"/>
        <v>0</v>
      </c>
      <c r="AD25" s="29"/>
      <c r="AE25" s="29"/>
      <c r="AF25" s="29">
        <f t="shared" si="11"/>
        <v>0</v>
      </c>
      <c r="AG25" s="29"/>
      <c r="AH25" s="29"/>
      <c r="AI25" s="29">
        <f t="shared" si="12"/>
        <v>0</v>
      </c>
      <c r="AJ25" s="29"/>
      <c r="AK25" s="29"/>
      <c r="AL25" s="29">
        <f t="shared" si="13"/>
        <v>0</v>
      </c>
      <c r="AM25" s="29"/>
      <c r="AN25" s="29"/>
      <c r="AO25" s="29">
        <f t="shared" si="14"/>
        <v>0</v>
      </c>
      <c r="AP25" s="29"/>
      <c r="AQ25" s="29"/>
      <c r="AR25" s="29">
        <f t="shared" si="15"/>
        <v>0</v>
      </c>
      <c r="AS25" s="29">
        <v>1700</v>
      </c>
      <c r="AT25" s="29"/>
      <c r="AU25" s="29">
        <f t="shared" si="16"/>
        <v>1700</v>
      </c>
      <c r="AV25" s="29">
        <v>43235</v>
      </c>
      <c r="AW25" s="29"/>
      <c r="AX25" s="29">
        <f t="shared" si="17"/>
        <v>43235</v>
      </c>
      <c r="AY25" s="29"/>
      <c r="AZ25" s="29"/>
      <c r="BA25" s="29">
        <f t="shared" si="18"/>
        <v>0</v>
      </c>
      <c r="BB25" s="29"/>
      <c r="BC25" s="29"/>
      <c r="BD25" s="29">
        <f t="shared" si="19"/>
        <v>0</v>
      </c>
      <c r="BE25" s="29"/>
      <c r="BF25" s="29"/>
      <c r="BG25" s="29">
        <f t="shared" si="20"/>
        <v>0</v>
      </c>
      <c r="BH25" s="29">
        <v>44100</v>
      </c>
      <c r="BI25" s="29"/>
      <c r="BJ25" s="29">
        <f t="shared" si="21"/>
        <v>44100</v>
      </c>
      <c r="BK25" s="29"/>
      <c r="BL25" s="29"/>
      <c r="BM25" s="29">
        <f t="shared" si="22"/>
        <v>0</v>
      </c>
      <c r="BN25" s="29">
        <v>131430</v>
      </c>
      <c r="BO25" s="29"/>
      <c r="BP25" s="29">
        <f t="shared" si="23"/>
        <v>131430</v>
      </c>
      <c r="BQ25" s="29">
        <v>16493</v>
      </c>
      <c r="BR25" s="29"/>
      <c r="BS25" s="29">
        <f t="shared" si="24"/>
        <v>16493</v>
      </c>
      <c r="BT25" s="29"/>
      <c r="BU25" s="29"/>
      <c r="BV25" s="29">
        <f t="shared" si="25"/>
        <v>0</v>
      </c>
      <c r="BW25" s="29"/>
      <c r="BX25" s="29"/>
      <c r="BY25" s="29">
        <f t="shared" si="26"/>
        <v>0</v>
      </c>
      <c r="BZ25" s="29">
        <f t="shared" si="27"/>
        <v>0</v>
      </c>
      <c r="CA25" s="29">
        <f t="shared" si="28"/>
        <v>0</v>
      </c>
      <c r="CB25" s="29">
        <f t="shared" si="29"/>
        <v>0</v>
      </c>
      <c r="CC25" s="29"/>
      <c r="CD25" s="29"/>
      <c r="CE25" s="29">
        <f t="shared" si="30"/>
        <v>0</v>
      </c>
      <c r="CF25" s="29"/>
      <c r="CG25" s="29"/>
      <c r="CH25" s="29">
        <f t="shared" si="31"/>
        <v>0</v>
      </c>
      <c r="CI25" s="29"/>
      <c r="CJ25" s="29"/>
      <c r="CK25" s="29">
        <f t="shared" si="32"/>
        <v>0</v>
      </c>
      <c r="CL25" s="30">
        <f t="shared" si="33"/>
        <v>236958</v>
      </c>
    </row>
    <row r="26" spans="1:90" ht="19.5" customHeight="1">
      <c r="A26" s="36" t="s">
        <v>74</v>
      </c>
      <c r="B26" s="8" t="s">
        <v>75</v>
      </c>
      <c r="C26" s="29"/>
      <c r="D26" s="29"/>
      <c r="E26" s="29">
        <f t="shared" si="0"/>
        <v>0</v>
      </c>
      <c r="F26" s="29"/>
      <c r="G26" s="29"/>
      <c r="H26" s="29">
        <f t="shared" si="1"/>
        <v>0</v>
      </c>
      <c r="I26" s="29"/>
      <c r="J26" s="29"/>
      <c r="K26" s="29">
        <f t="shared" si="2"/>
        <v>0</v>
      </c>
      <c r="L26" s="29"/>
      <c r="M26" s="29"/>
      <c r="N26" s="29">
        <f t="shared" si="3"/>
        <v>0</v>
      </c>
      <c r="O26" s="29"/>
      <c r="P26" s="29"/>
      <c r="Q26" s="29">
        <f t="shared" si="4"/>
        <v>0</v>
      </c>
      <c r="R26" s="29">
        <f t="shared" si="5"/>
        <v>104058</v>
      </c>
      <c r="S26" s="29">
        <f t="shared" si="6"/>
        <v>0</v>
      </c>
      <c r="T26" s="29">
        <f t="shared" si="7"/>
        <v>104058</v>
      </c>
      <c r="U26" s="29"/>
      <c r="V26" s="29"/>
      <c r="W26" s="29">
        <f t="shared" si="8"/>
        <v>0</v>
      </c>
      <c r="X26" s="29"/>
      <c r="Y26" s="29"/>
      <c r="Z26" s="29">
        <f t="shared" si="9"/>
        <v>0</v>
      </c>
      <c r="AA26" s="29">
        <v>61488</v>
      </c>
      <c r="AB26" s="29"/>
      <c r="AC26" s="29">
        <f t="shared" si="10"/>
        <v>61488</v>
      </c>
      <c r="AD26" s="29"/>
      <c r="AE26" s="29"/>
      <c r="AF26" s="29">
        <f t="shared" si="11"/>
        <v>0</v>
      </c>
      <c r="AG26" s="29"/>
      <c r="AH26" s="29"/>
      <c r="AI26" s="29">
        <f t="shared" si="12"/>
        <v>0</v>
      </c>
      <c r="AJ26" s="29"/>
      <c r="AK26" s="29"/>
      <c r="AL26" s="29">
        <f t="shared" si="13"/>
        <v>0</v>
      </c>
      <c r="AM26" s="29"/>
      <c r="AN26" s="29"/>
      <c r="AO26" s="29">
        <f t="shared" si="14"/>
        <v>0</v>
      </c>
      <c r="AP26" s="29"/>
      <c r="AQ26" s="29"/>
      <c r="AR26" s="29">
        <f t="shared" si="15"/>
        <v>0</v>
      </c>
      <c r="AS26" s="29">
        <v>850</v>
      </c>
      <c r="AT26" s="29"/>
      <c r="AU26" s="29">
        <f t="shared" si="16"/>
        <v>850</v>
      </c>
      <c r="AV26" s="29">
        <v>25530</v>
      </c>
      <c r="AW26" s="29"/>
      <c r="AX26" s="29">
        <f t="shared" si="17"/>
        <v>25530</v>
      </c>
      <c r="AY26" s="29"/>
      <c r="AZ26" s="29"/>
      <c r="BA26" s="29">
        <f t="shared" si="18"/>
        <v>0</v>
      </c>
      <c r="BB26" s="29"/>
      <c r="BC26" s="29"/>
      <c r="BD26" s="29">
        <f t="shared" si="19"/>
        <v>0</v>
      </c>
      <c r="BE26" s="29"/>
      <c r="BF26" s="29"/>
      <c r="BG26" s="29">
        <f t="shared" si="20"/>
        <v>0</v>
      </c>
      <c r="BH26" s="29">
        <v>6300</v>
      </c>
      <c r="BI26" s="29"/>
      <c r="BJ26" s="29">
        <f t="shared" si="21"/>
        <v>6300</v>
      </c>
      <c r="BK26" s="29"/>
      <c r="BL26" s="29"/>
      <c r="BM26" s="29">
        <f t="shared" si="22"/>
        <v>0</v>
      </c>
      <c r="BN26" s="29">
        <v>7328</v>
      </c>
      <c r="BO26" s="29"/>
      <c r="BP26" s="29">
        <f t="shared" si="23"/>
        <v>7328</v>
      </c>
      <c r="BQ26" s="29">
        <v>2562</v>
      </c>
      <c r="BR26" s="29"/>
      <c r="BS26" s="29">
        <f t="shared" si="24"/>
        <v>2562</v>
      </c>
      <c r="BT26" s="29"/>
      <c r="BU26" s="29"/>
      <c r="BV26" s="29">
        <f t="shared" si="25"/>
        <v>0</v>
      </c>
      <c r="BW26" s="29"/>
      <c r="BX26" s="29"/>
      <c r="BY26" s="29">
        <f t="shared" si="26"/>
        <v>0</v>
      </c>
      <c r="BZ26" s="29">
        <f t="shared" si="27"/>
        <v>0</v>
      </c>
      <c r="CA26" s="29">
        <f t="shared" si="28"/>
        <v>0</v>
      </c>
      <c r="CB26" s="29">
        <f t="shared" si="29"/>
        <v>0</v>
      </c>
      <c r="CC26" s="29"/>
      <c r="CD26" s="29"/>
      <c r="CE26" s="29">
        <f t="shared" si="30"/>
        <v>0</v>
      </c>
      <c r="CF26" s="29"/>
      <c r="CG26" s="29"/>
      <c r="CH26" s="29">
        <f t="shared" si="31"/>
        <v>0</v>
      </c>
      <c r="CI26" s="29"/>
      <c r="CJ26" s="29"/>
      <c r="CK26" s="29">
        <f t="shared" si="32"/>
        <v>0</v>
      </c>
      <c r="CL26" s="30">
        <f t="shared" si="33"/>
        <v>104058</v>
      </c>
    </row>
    <row r="27" spans="1:90" ht="19.5" customHeight="1">
      <c r="A27" s="36" t="s">
        <v>76</v>
      </c>
      <c r="B27" s="8" t="s">
        <v>77</v>
      </c>
      <c r="C27" s="29"/>
      <c r="D27" s="29"/>
      <c r="E27" s="29">
        <f t="shared" si="0"/>
        <v>0</v>
      </c>
      <c r="F27" s="29"/>
      <c r="G27" s="29"/>
      <c r="H27" s="29">
        <f t="shared" si="1"/>
        <v>0</v>
      </c>
      <c r="I27" s="29"/>
      <c r="J27" s="29"/>
      <c r="K27" s="29">
        <f t="shared" si="2"/>
        <v>0</v>
      </c>
      <c r="L27" s="29"/>
      <c r="M27" s="29"/>
      <c r="N27" s="29">
        <f t="shared" si="3"/>
        <v>0</v>
      </c>
      <c r="O27" s="29"/>
      <c r="P27" s="29"/>
      <c r="Q27" s="29">
        <f t="shared" si="4"/>
        <v>0</v>
      </c>
      <c r="R27" s="29">
        <f t="shared" si="5"/>
        <v>88452</v>
      </c>
      <c r="S27" s="29">
        <f t="shared" si="6"/>
        <v>0</v>
      </c>
      <c r="T27" s="29">
        <f t="shared" si="7"/>
        <v>88452</v>
      </c>
      <c r="U27" s="29"/>
      <c r="V27" s="29"/>
      <c r="W27" s="29">
        <f t="shared" si="8"/>
        <v>0</v>
      </c>
      <c r="X27" s="29"/>
      <c r="Y27" s="29"/>
      <c r="Z27" s="29">
        <f t="shared" si="9"/>
        <v>0</v>
      </c>
      <c r="AA27" s="29">
        <v>62315</v>
      </c>
      <c r="AB27" s="29"/>
      <c r="AC27" s="29">
        <f t="shared" si="10"/>
        <v>62315</v>
      </c>
      <c r="AD27" s="29"/>
      <c r="AE27" s="29"/>
      <c r="AF27" s="29">
        <f t="shared" si="11"/>
        <v>0</v>
      </c>
      <c r="AG27" s="29"/>
      <c r="AH27" s="29"/>
      <c r="AI27" s="29">
        <f t="shared" si="12"/>
        <v>0</v>
      </c>
      <c r="AJ27" s="29"/>
      <c r="AK27" s="29"/>
      <c r="AL27" s="29">
        <f t="shared" si="13"/>
        <v>0</v>
      </c>
      <c r="AM27" s="29"/>
      <c r="AN27" s="29"/>
      <c r="AO27" s="29">
        <f t="shared" si="14"/>
        <v>0</v>
      </c>
      <c r="AP27" s="29"/>
      <c r="AQ27" s="29"/>
      <c r="AR27" s="29">
        <f t="shared" si="15"/>
        <v>0</v>
      </c>
      <c r="AS27" s="29">
        <v>0</v>
      </c>
      <c r="AT27" s="29"/>
      <c r="AU27" s="29">
        <f t="shared" si="16"/>
        <v>0</v>
      </c>
      <c r="AV27" s="29">
        <v>0</v>
      </c>
      <c r="AW27" s="29"/>
      <c r="AX27" s="29">
        <f t="shared" si="17"/>
        <v>0</v>
      </c>
      <c r="AY27" s="29"/>
      <c r="AZ27" s="29"/>
      <c r="BA27" s="29">
        <f t="shared" si="18"/>
        <v>0</v>
      </c>
      <c r="BB27" s="29"/>
      <c r="BC27" s="29"/>
      <c r="BD27" s="29">
        <f t="shared" si="19"/>
        <v>0</v>
      </c>
      <c r="BE27" s="29"/>
      <c r="BF27" s="29"/>
      <c r="BG27" s="29">
        <f t="shared" si="20"/>
        <v>0</v>
      </c>
      <c r="BH27" s="29">
        <v>0</v>
      </c>
      <c r="BI27" s="29"/>
      <c r="BJ27" s="29">
        <f t="shared" si="21"/>
        <v>0</v>
      </c>
      <c r="BK27" s="29"/>
      <c r="BL27" s="29"/>
      <c r="BM27" s="29">
        <f t="shared" si="22"/>
        <v>0</v>
      </c>
      <c r="BN27" s="29">
        <v>14655</v>
      </c>
      <c r="BO27" s="29"/>
      <c r="BP27" s="29">
        <f t="shared" si="23"/>
        <v>14655</v>
      </c>
      <c r="BQ27" s="29">
        <v>11482</v>
      </c>
      <c r="BR27" s="29"/>
      <c r="BS27" s="29">
        <f t="shared" si="24"/>
        <v>11482</v>
      </c>
      <c r="BT27" s="29"/>
      <c r="BU27" s="29"/>
      <c r="BV27" s="29">
        <f t="shared" si="25"/>
        <v>0</v>
      </c>
      <c r="BW27" s="29"/>
      <c r="BX27" s="29"/>
      <c r="BY27" s="29">
        <f t="shared" si="26"/>
        <v>0</v>
      </c>
      <c r="BZ27" s="29">
        <f t="shared" si="27"/>
        <v>0</v>
      </c>
      <c r="CA27" s="29">
        <f t="shared" si="28"/>
        <v>0</v>
      </c>
      <c r="CB27" s="29">
        <f t="shared" si="29"/>
        <v>0</v>
      </c>
      <c r="CC27" s="29"/>
      <c r="CD27" s="29"/>
      <c r="CE27" s="29">
        <f t="shared" si="30"/>
        <v>0</v>
      </c>
      <c r="CF27" s="29"/>
      <c r="CG27" s="29"/>
      <c r="CH27" s="29">
        <f t="shared" si="31"/>
        <v>0</v>
      </c>
      <c r="CI27" s="29"/>
      <c r="CJ27" s="29"/>
      <c r="CK27" s="29">
        <f t="shared" si="32"/>
        <v>0</v>
      </c>
      <c r="CL27" s="30">
        <f t="shared" si="33"/>
        <v>88452</v>
      </c>
    </row>
    <row r="28" spans="1:90" ht="19.5" customHeight="1">
      <c r="A28" s="36" t="s">
        <v>78</v>
      </c>
      <c r="B28" s="8" t="s">
        <v>79</v>
      </c>
      <c r="C28" s="29"/>
      <c r="D28" s="29"/>
      <c r="E28" s="29">
        <f t="shared" si="0"/>
        <v>0</v>
      </c>
      <c r="F28" s="29"/>
      <c r="G28" s="29"/>
      <c r="H28" s="29">
        <f t="shared" si="1"/>
        <v>0</v>
      </c>
      <c r="I28" s="29"/>
      <c r="J28" s="29"/>
      <c r="K28" s="29">
        <f t="shared" si="2"/>
        <v>0</v>
      </c>
      <c r="L28" s="29"/>
      <c r="M28" s="29"/>
      <c r="N28" s="29">
        <f t="shared" si="3"/>
        <v>0</v>
      </c>
      <c r="O28" s="29"/>
      <c r="P28" s="29"/>
      <c r="Q28" s="29">
        <f t="shared" si="4"/>
        <v>0</v>
      </c>
      <c r="R28" s="29">
        <f t="shared" si="5"/>
        <v>108729</v>
      </c>
      <c r="S28" s="29">
        <f t="shared" si="6"/>
        <v>6750</v>
      </c>
      <c r="T28" s="29">
        <f t="shared" si="7"/>
        <v>115479</v>
      </c>
      <c r="U28" s="29"/>
      <c r="V28" s="29"/>
      <c r="W28" s="29">
        <f t="shared" si="8"/>
        <v>0</v>
      </c>
      <c r="X28" s="29"/>
      <c r="Y28" s="29"/>
      <c r="Z28" s="29">
        <f t="shared" si="9"/>
        <v>0</v>
      </c>
      <c r="AA28" s="29">
        <v>22838</v>
      </c>
      <c r="AB28" s="29"/>
      <c r="AC28" s="29">
        <f t="shared" si="10"/>
        <v>22838</v>
      </c>
      <c r="AD28" s="29"/>
      <c r="AE28" s="29"/>
      <c r="AF28" s="29">
        <f t="shared" si="11"/>
        <v>0</v>
      </c>
      <c r="AG28" s="29"/>
      <c r="AH28" s="29"/>
      <c r="AI28" s="29">
        <f t="shared" si="12"/>
        <v>0</v>
      </c>
      <c r="AJ28" s="29"/>
      <c r="AK28" s="29"/>
      <c r="AL28" s="29">
        <f t="shared" si="13"/>
        <v>0</v>
      </c>
      <c r="AM28" s="29"/>
      <c r="AN28" s="29"/>
      <c r="AO28" s="29">
        <f t="shared" si="14"/>
        <v>0</v>
      </c>
      <c r="AP28" s="29"/>
      <c r="AQ28" s="29"/>
      <c r="AR28" s="29">
        <f t="shared" si="15"/>
        <v>0</v>
      </c>
      <c r="AS28" s="29">
        <v>0</v>
      </c>
      <c r="AT28" s="29"/>
      <c r="AU28" s="29">
        <f t="shared" si="16"/>
        <v>0</v>
      </c>
      <c r="AV28" s="29">
        <v>15279</v>
      </c>
      <c r="AW28" s="29"/>
      <c r="AX28" s="29">
        <f t="shared" si="17"/>
        <v>15279</v>
      </c>
      <c r="AY28" s="29"/>
      <c r="AZ28" s="29"/>
      <c r="BA28" s="29">
        <f t="shared" si="18"/>
        <v>0</v>
      </c>
      <c r="BB28" s="29"/>
      <c r="BC28" s="29"/>
      <c r="BD28" s="29">
        <f t="shared" si="19"/>
        <v>0</v>
      </c>
      <c r="BE28" s="29"/>
      <c r="BF28" s="29"/>
      <c r="BG28" s="29">
        <f t="shared" si="20"/>
        <v>0</v>
      </c>
      <c r="BH28" s="29">
        <v>3150</v>
      </c>
      <c r="BI28" s="29"/>
      <c r="BJ28" s="29">
        <f t="shared" si="21"/>
        <v>3150</v>
      </c>
      <c r="BK28" s="29"/>
      <c r="BL28" s="29"/>
      <c r="BM28" s="29">
        <f t="shared" si="22"/>
        <v>0</v>
      </c>
      <c r="BN28" s="29">
        <v>63867</v>
      </c>
      <c r="BO28" s="29">
        <v>6750</v>
      </c>
      <c r="BP28" s="29">
        <f t="shared" si="23"/>
        <v>70617</v>
      </c>
      <c r="BQ28" s="29">
        <v>3595</v>
      </c>
      <c r="BR28" s="29"/>
      <c r="BS28" s="29">
        <f t="shared" si="24"/>
        <v>3595</v>
      </c>
      <c r="BT28" s="29"/>
      <c r="BU28" s="29"/>
      <c r="BV28" s="29">
        <f t="shared" si="25"/>
        <v>0</v>
      </c>
      <c r="BW28" s="29"/>
      <c r="BX28" s="29"/>
      <c r="BY28" s="29">
        <f t="shared" si="26"/>
        <v>0</v>
      </c>
      <c r="BZ28" s="29">
        <f t="shared" si="27"/>
        <v>0</v>
      </c>
      <c r="CA28" s="29">
        <f t="shared" si="28"/>
        <v>0</v>
      </c>
      <c r="CB28" s="29">
        <f t="shared" si="29"/>
        <v>0</v>
      </c>
      <c r="CC28" s="29"/>
      <c r="CD28" s="29"/>
      <c r="CE28" s="29">
        <f t="shared" si="30"/>
        <v>0</v>
      </c>
      <c r="CF28" s="29"/>
      <c r="CG28" s="29"/>
      <c r="CH28" s="29">
        <f t="shared" si="31"/>
        <v>0</v>
      </c>
      <c r="CI28" s="29"/>
      <c r="CJ28" s="29"/>
      <c r="CK28" s="29">
        <f t="shared" si="32"/>
        <v>0</v>
      </c>
      <c r="CL28" s="30">
        <f t="shared" si="33"/>
        <v>115479</v>
      </c>
    </row>
    <row r="29" spans="1:90" ht="19.5" customHeight="1">
      <c r="A29" s="36" t="s">
        <v>80</v>
      </c>
      <c r="B29" s="8" t="s">
        <v>81</v>
      </c>
      <c r="C29" s="29"/>
      <c r="D29" s="29"/>
      <c r="E29" s="29">
        <f t="shared" si="0"/>
        <v>0</v>
      </c>
      <c r="F29" s="29"/>
      <c r="G29" s="29"/>
      <c r="H29" s="29">
        <f t="shared" si="1"/>
        <v>0</v>
      </c>
      <c r="I29" s="29"/>
      <c r="J29" s="29"/>
      <c r="K29" s="29">
        <f t="shared" si="2"/>
        <v>0</v>
      </c>
      <c r="L29" s="29"/>
      <c r="M29" s="29"/>
      <c r="N29" s="29">
        <f t="shared" si="3"/>
        <v>0</v>
      </c>
      <c r="O29" s="29"/>
      <c r="P29" s="29"/>
      <c r="Q29" s="29">
        <f t="shared" si="4"/>
        <v>0</v>
      </c>
      <c r="R29" s="29">
        <f t="shared" si="5"/>
        <v>29147</v>
      </c>
      <c r="S29" s="29">
        <f t="shared" si="6"/>
        <v>0</v>
      </c>
      <c r="T29" s="29">
        <f t="shared" si="7"/>
        <v>29147</v>
      </c>
      <c r="U29" s="29"/>
      <c r="V29" s="29"/>
      <c r="W29" s="29">
        <f t="shared" si="8"/>
        <v>0</v>
      </c>
      <c r="X29" s="29"/>
      <c r="Y29" s="29"/>
      <c r="Z29" s="29">
        <f t="shared" si="9"/>
        <v>0</v>
      </c>
      <c r="AA29" s="29">
        <v>7068</v>
      </c>
      <c r="AB29" s="29"/>
      <c r="AC29" s="29">
        <f t="shared" si="10"/>
        <v>7068</v>
      </c>
      <c r="AD29" s="29"/>
      <c r="AE29" s="29"/>
      <c r="AF29" s="29">
        <f t="shared" si="11"/>
        <v>0</v>
      </c>
      <c r="AG29" s="29"/>
      <c r="AH29" s="29"/>
      <c r="AI29" s="29">
        <f t="shared" si="12"/>
        <v>0</v>
      </c>
      <c r="AJ29" s="29"/>
      <c r="AK29" s="29"/>
      <c r="AL29" s="29">
        <f t="shared" si="13"/>
        <v>0</v>
      </c>
      <c r="AM29" s="29"/>
      <c r="AN29" s="29"/>
      <c r="AO29" s="29">
        <f t="shared" si="14"/>
        <v>0</v>
      </c>
      <c r="AP29" s="29"/>
      <c r="AQ29" s="29"/>
      <c r="AR29" s="29">
        <f t="shared" si="15"/>
        <v>0</v>
      </c>
      <c r="AS29" s="29">
        <v>3400</v>
      </c>
      <c r="AT29" s="29"/>
      <c r="AU29" s="29">
        <f t="shared" si="16"/>
        <v>3400</v>
      </c>
      <c r="AV29" s="29">
        <v>0</v>
      </c>
      <c r="AW29" s="29"/>
      <c r="AX29" s="29">
        <f t="shared" si="17"/>
        <v>0</v>
      </c>
      <c r="AY29" s="29"/>
      <c r="AZ29" s="29"/>
      <c r="BA29" s="29">
        <f t="shared" si="18"/>
        <v>0</v>
      </c>
      <c r="BB29" s="29"/>
      <c r="BC29" s="29"/>
      <c r="BD29" s="29">
        <f t="shared" si="19"/>
        <v>0</v>
      </c>
      <c r="BE29" s="29"/>
      <c r="BF29" s="29"/>
      <c r="BG29" s="29">
        <f t="shared" si="20"/>
        <v>0</v>
      </c>
      <c r="BH29" s="29">
        <v>3150</v>
      </c>
      <c r="BI29" s="29"/>
      <c r="BJ29" s="29">
        <f t="shared" si="21"/>
        <v>3150</v>
      </c>
      <c r="BK29" s="29"/>
      <c r="BL29" s="29"/>
      <c r="BM29" s="29">
        <f t="shared" si="22"/>
        <v>0</v>
      </c>
      <c r="BN29" s="29">
        <v>12213</v>
      </c>
      <c r="BO29" s="29"/>
      <c r="BP29" s="29">
        <f t="shared" si="23"/>
        <v>12213</v>
      </c>
      <c r="BQ29" s="29">
        <v>3316</v>
      </c>
      <c r="BR29" s="29"/>
      <c r="BS29" s="29">
        <f t="shared" si="24"/>
        <v>3316</v>
      </c>
      <c r="BT29" s="29"/>
      <c r="BU29" s="29"/>
      <c r="BV29" s="29">
        <f t="shared" si="25"/>
        <v>0</v>
      </c>
      <c r="BW29" s="29"/>
      <c r="BX29" s="29"/>
      <c r="BY29" s="29">
        <f t="shared" si="26"/>
        <v>0</v>
      </c>
      <c r="BZ29" s="29">
        <f t="shared" si="27"/>
        <v>0</v>
      </c>
      <c r="CA29" s="29">
        <f t="shared" si="28"/>
        <v>0</v>
      </c>
      <c r="CB29" s="29">
        <f t="shared" si="29"/>
        <v>0</v>
      </c>
      <c r="CC29" s="29"/>
      <c r="CD29" s="29"/>
      <c r="CE29" s="29">
        <f t="shared" si="30"/>
        <v>0</v>
      </c>
      <c r="CF29" s="29"/>
      <c r="CG29" s="29"/>
      <c r="CH29" s="29">
        <f t="shared" si="31"/>
        <v>0</v>
      </c>
      <c r="CI29" s="29"/>
      <c r="CJ29" s="29"/>
      <c r="CK29" s="29">
        <f t="shared" si="32"/>
        <v>0</v>
      </c>
      <c r="CL29" s="30">
        <f t="shared" si="33"/>
        <v>29147</v>
      </c>
    </row>
    <row r="30" spans="1:90" ht="18" customHeight="1">
      <c r="A30" s="36" t="s">
        <v>82</v>
      </c>
      <c r="B30" s="8" t="s">
        <v>83</v>
      </c>
      <c r="C30" s="29"/>
      <c r="D30" s="29"/>
      <c r="E30" s="29">
        <f t="shared" si="0"/>
        <v>0</v>
      </c>
      <c r="F30" s="29"/>
      <c r="G30" s="29"/>
      <c r="H30" s="29">
        <f t="shared" si="1"/>
        <v>0</v>
      </c>
      <c r="I30" s="29"/>
      <c r="J30" s="29"/>
      <c r="K30" s="29">
        <f t="shared" si="2"/>
        <v>0</v>
      </c>
      <c r="L30" s="29"/>
      <c r="M30" s="29"/>
      <c r="N30" s="29">
        <f t="shared" si="3"/>
        <v>0</v>
      </c>
      <c r="O30" s="29"/>
      <c r="P30" s="29"/>
      <c r="Q30" s="29">
        <f t="shared" si="4"/>
        <v>0</v>
      </c>
      <c r="R30" s="29">
        <f t="shared" si="5"/>
        <v>544621</v>
      </c>
      <c r="S30" s="29">
        <f t="shared" si="6"/>
        <v>0</v>
      </c>
      <c r="T30" s="29">
        <f t="shared" si="7"/>
        <v>544621</v>
      </c>
      <c r="U30" s="29"/>
      <c r="V30" s="29"/>
      <c r="W30" s="29">
        <f t="shared" si="8"/>
        <v>0</v>
      </c>
      <c r="X30" s="29"/>
      <c r="Y30" s="29"/>
      <c r="Z30" s="29">
        <f t="shared" si="9"/>
        <v>0</v>
      </c>
      <c r="AA30" s="29">
        <v>63336</v>
      </c>
      <c r="AB30" s="29"/>
      <c r="AC30" s="29">
        <f t="shared" si="10"/>
        <v>63336</v>
      </c>
      <c r="AD30" s="29"/>
      <c r="AE30" s="29"/>
      <c r="AF30" s="29">
        <f t="shared" si="11"/>
        <v>0</v>
      </c>
      <c r="AG30" s="29"/>
      <c r="AH30" s="29"/>
      <c r="AI30" s="29">
        <f t="shared" si="12"/>
        <v>0</v>
      </c>
      <c r="AJ30" s="29"/>
      <c r="AK30" s="29"/>
      <c r="AL30" s="29">
        <f t="shared" si="13"/>
        <v>0</v>
      </c>
      <c r="AM30" s="29"/>
      <c r="AN30" s="29"/>
      <c r="AO30" s="29">
        <f t="shared" si="14"/>
        <v>0</v>
      </c>
      <c r="AP30" s="29"/>
      <c r="AQ30" s="29"/>
      <c r="AR30" s="29">
        <f t="shared" si="15"/>
        <v>0</v>
      </c>
      <c r="AS30" s="29">
        <v>3400</v>
      </c>
      <c r="AT30" s="29"/>
      <c r="AU30" s="29">
        <f t="shared" si="16"/>
        <v>3400</v>
      </c>
      <c r="AV30" s="29">
        <v>60132</v>
      </c>
      <c r="AW30" s="29"/>
      <c r="AX30" s="29">
        <f t="shared" si="17"/>
        <v>60132</v>
      </c>
      <c r="AY30" s="29"/>
      <c r="AZ30" s="29"/>
      <c r="BA30" s="29">
        <f t="shared" si="18"/>
        <v>0</v>
      </c>
      <c r="BB30" s="29"/>
      <c r="BC30" s="29"/>
      <c r="BD30" s="29">
        <f t="shared" si="19"/>
        <v>0</v>
      </c>
      <c r="BE30" s="29"/>
      <c r="BF30" s="29"/>
      <c r="BG30" s="29">
        <f t="shared" si="20"/>
        <v>0</v>
      </c>
      <c r="BH30" s="29">
        <v>44100</v>
      </c>
      <c r="BI30" s="29"/>
      <c r="BJ30" s="29">
        <f t="shared" si="21"/>
        <v>44100</v>
      </c>
      <c r="BK30" s="29"/>
      <c r="BL30" s="29"/>
      <c r="BM30" s="29">
        <f t="shared" si="22"/>
        <v>0</v>
      </c>
      <c r="BN30" s="29">
        <v>331583</v>
      </c>
      <c r="BO30" s="29"/>
      <c r="BP30" s="29">
        <f t="shared" si="23"/>
        <v>331583</v>
      </c>
      <c r="BQ30" s="29">
        <v>42070</v>
      </c>
      <c r="BR30" s="29"/>
      <c r="BS30" s="29">
        <f t="shared" si="24"/>
        <v>42070</v>
      </c>
      <c r="BT30" s="29"/>
      <c r="BU30" s="29"/>
      <c r="BV30" s="29">
        <f t="shared" si="25"/>
        <v>0</v>
      </c>
      <c r="BW30" s="29"/>
      <c r="BX30" s="29"/>
      <c r="BY30" s="29">
        <f t="shared" si="26"/>
        <v>0</v>
      </c>
      <c r="BZ30" s="29">
        <f t="shared" si="27"/>
        <v>12000</v>
      </c>
      <c r="CA30" s="29">
        <f t="shared" si="28"/>
        <v>0</v>
      </c>
      <c r="CB30" s="29">
        <f t="shared" si="29"/>
        <v>12000</v>
      </c>
      <c r="CC30" s="29"/>
      <c r="CD30" s="29"/>
      <c r="CE30" s="29">
        <f t="shared" si="30"/>
        <v>0</v>
      </c>
      <c r="CF30" s="29">
        <v>12000</v>
      </c>
      <c r="CG30" s="29"/>
      <c r="CH30" s="29">
        <f t="shared" si="31"/>
        <v>12000</v>
      </c>
      <c r="CI30" s="29"/>
      <c r="CJ30" s="29"/>
      <c r="CK30" s="29">
        <f t="shared" si="32"/>
        <v>0</v>
      </c>
      <c r="CL30" s="30">
        <f t="shared" si="33"/>
        <v>556621</v>
      </c>
    </row>
    <row r="31" spans="1:90" ht="19.5" customHeight="1">
      <c r="A31" s="36" t="s">
        <v>84</v>
      </c>
      <c r="B31" s="8" t="s">
        <v>85</v>
      </c>
      <c r="C31" s="29"/>
      <c r="D31" s="29"/>
      <c r="E31" s="29">
        <f t="shared" si="0"/>
        <v>0</v>
      </c>
      <c r="F31" s="29"/>
      <c r="G31" s="29"/>
      <c r="H31" s="29">
        <f t="shared" si="1"/>
        <v>0</v>
      </c>
      <c r="I31" s="29"/>
      <c r="J31" s="29"/>
      <c r="K31" s="29">
        <f t="shared" si="2"/>
        <v>0</v>
      </c>
      <c r="L31" s="29"/>
      <c r="M31" s="29"/>
      <c r="N31" s="29">
        <f t="shared" si="3"/>
        <v>0</v>
      </c>
      <c r="O31" s="29"/>
      <c r="P31" s="29"/>
      <c r="Q31" s="29">
        <f t="shared" si="4"/>
        <v>0</v>
      </c>
      <c r="R31" s="29">
        <f t="shared" si="5"/>
        <v>234227</v>
      </c>
      <c r="S31" s="29">
        <f t="shared" si="6"/>
        <v>0</v>
      </c>
      <c r="T31" s="29">
        <f t="shared" si="7"/>
        <v>234227</v>
      </c>
      <c r="U31" s="29"/>
      <c r="V31" s="29"/>
      <c r="W31" s="29">
        <f t="shared" si="8"/>
        <v>0</v>
      </c>
      <c r="X31" s="29"/>
      <c r="Y31" s="29"/>
      <c r="Z31" s="29">
        <f t="shared" si="9"/>
        <v>0</v>
      </c>
      <c r="AA31" s="29">
        <v>52735</v>
      </c>
      <c r="AB31" s="29"/>
      <c r="AC31" s="29">
        <f t="shared" si="10"/>
        <v>52735</v>
      </c>
      <c r="AD31" s="29"/>
      <c r="AE31" s="29"/>
      <c r="AF31" s="29">
        <f t="shared" si="11"/>
        <v>0</v>
      </c>
      <c r="AG31" s="29"/>
      <c r="AH31" s="29"/>
      <c r="AI31" s="29">
        <f t="shared" si="12"/>
        <v>0</v>
      </c>
      <c r="AJ31" s="29"/>
      <c r="AK31" s="29"/>
      <c r="AL31" s="29">
        <f t="shared" si="13"/>
        <v>0</v>
      </c>
      <c r="AM31" s="29"/>
      <c r="AN31" s="29"/>
      <c r="AO31" s="29">
        <f t="shared" si="14"/>
        <v>0</v>
      </c>
      <c r="AP31" s="29"/>
      <c r="AQ31" s="29"/>
      <c r="AR31" s="29">
        <f t="shared" si="15"/>
        <v>0</v>
      </c>
      <c r="AS31" s="29">
        <v>0</v>
      </c>
      <c r="AT31" s="29"/>
      <c r="AU31" s="29">
        <f t="shared" si="16"/>
        <v>0</v>
      </c>
      <c r="AV31" s="29">
        <v>0</v>
      </c>
      <c r="AW31" s="29"/>
      <c r="AX31" s="29">
        <f t="shared" si="17"/>
        <v>0</v>
      </c>
      <c r="AY31" s="29"/>
      <c r="AZ31" s="29"/>
      <c r="BA31" s="29">
        <f t="shared" si="18"/>
        <v>0</v>
      </c>
      <c r="BB31" s="29"/>
      <c r="BC31" s="29"/>
      <c r="BD31" s="29">
        <f t="shared" si="19"/>
        <v>0</v>
      </c>
      <c r="BE31" s="29"/>
      <c r="BF31" s="29"/>
      <c r="BG31" s="29">
        <f t="shared" si="20"/>
        <v>0</v>
      </c>
      <c r="BH31" s="29">
        <v>3150</v>
      </c>
      <c r="BI31" s="29"/>
      <c r="BJ31" s="29">
        <f t="shared" si="21"/>
        <v>3150</v>
      </c>
      <c r="BK31" s="29"/>
      <c r="BL31" s="29"/>
      <c r="BM31" s="29">
        <f t="shared" si="22"/>
        <v>0</v>
      </c>
      <c r="BN31" s="29">
        <v>176772</v>
      </c>
      <c r="BO31" s="29"/>
      <c r="BP31" s="29">
        <f t="shared" si="23"/>
        <v>176772</v>
      </c>
      <c r="BQ31" s="29">
        <v>1570</v>
      </c>
      <c r="BR31" s="29"/>
      <c r="BS31" s="29">
        <f t="shared" si="24"/>
        <v>1570</v>
      </c>
      <c r="BT31" s="29"/>
      <c r="BU31" s="29"/>
      <c r="BV31" s="29">
        <f t="shared" si="25"/>
        <v>0</v>
      </c>
      <c r="BW31" s="29"/>
      <c r="BX31" s="29"/>
      <c r="BY31" s="29">
        <f t="shared" si="26"/>
        <v>0</v>
      </c>
      <c r="BZ31" s="29">
        <f t="shared" si="27"/>
        <v>0</v>
      </c>
      <c r="CA31" s="29">
        <f t="shared" si="28"/>
        <v>0</v>
      </c>
      <c r="CB31" s="29">
        <f t="shared" si="29"/>
        <v>0</v>
      </c>
      <c r="CC31" s="29"/>
      <c r="CD31" s="29"/>
      <c r="CE31" s="29">
        <f t="shared" si="30"/>
        <v>0</v>
      </c>
      <c r="CF31" s="29"/>
      <c r="CG31" s="29"/>
      <c r="CH31" s="29">
        <f t="shared" si="31"/>
        <v>0</v>
      </c>
      <c r="CI31" s="29"/>
      <c r="CJ31" s="29"/>
      <c r="CK31" s="29">
        <f t="shared" si="32"/>
        <v>0</v>
      </c>
      <c r="CL31" s="30">
        <f t="shared" si="33"/>
        <v>234227</v>
      </c>
    </row>
    <row r="32" spans="1:90" ht="18" customHeight="1">
      <c r="A32" s="36" t="s">
        <v>86</v>
      </c>
      <c r="B32" s="8" t="s">
        <v>87</v>
      </c>
      <c r="C32" s="29"/>
      <c r="D32" s="29"/>
      <c r="E32" s="29">
        <f t="shared" si="0"/>
        <v>0</v>
      </c>
      <c r="F32" s="29"/>
      <c r="G32" s="29"/>
      <c r="H32" s="29">
        <f t="shared" si="1"/>
        <v>0</v>
      </c>
      <c r="I32" s="29"/>
      <c r="J32" s="29"/>
      <c r="K32" s="29">
        <f t="shared" si="2"/>
        <v>0</v>
      </c>
      <c r="L32" s="29"/>
      <c r="M32" s="29"/>
      <c r="N32" s="29">
        <f t="shared" si="3"/>
        <v>0</v>
      </c>
      <c r="O32" s="29"/>
      <c r="P32" s="29"/>
      <c r="Q32" s="29">
        <f t="shared" si="4"/>
        <v>0</v>
      </c>
      <c r="R32" s="29">
        <f t="shared" si="5"/>
        <v>236131</v>
      </c>
      <c r="S32" s="29">
        <f t="shared" si="6"/>
        <v>0</v>
      </c>
      <c r="T32" s="29">
        <f t="shared" si="7"/>
        <v>236131</v>
      </c>
      <c r="U32" s="29"/>
      <c r="V32" s="29"/>
      <c r="W32" s="29">
        <f t="shared" si="8"/>
        <v>0</v>
      </c>
      <c r="X32" s="29"/>
      <c r="Y32" s="29"/>
      <c r="Z32" s="29">
        <f t="shared" si="9"/>
        <v>0</v>
      </c>
      <c r="AA32" s="29">
        <v>0</v>
      </c>
      <c r="AB32" s="29"/>
      <c r="AC32" s="29">
        <f t="shared" si="10"/>
        <v>0</v>
      </c>
      <c r="AD32" s="29"/>
      <c r="AE32" s="29"/>
      <c r="AF32" s="29">
        <f t="shared" si="11"/>
        <v>0</v>
      </c>
      <c r="AG32" s="29"/>
      <c r="AH32" s="29"/>
      <c r="AI32" s="29">
        <f t="shared" si="12"/>
        <v>0</v>
      </c>
      <c r="AJ32" s="29"/>
      <c r="AK32" s="29"/>
      <c r="AL32" s="29">
        <f t="shared" si="13"/>
        <v>0</v>
      </c>
      <c r="AM32" s="29"/>
      <c r="AN32" s="29"/>
      <c r="AO32" s="29">
        <f t="shared" si="14"/>
        <v>0</v>
      </c>
      <c r="AP32" s="29"/>
      <c r="AQ32" s="29"/>
      <c r="AR32" s="29">
        <f t="shared" si="15"/>
        <v>0</v>
      </c>
      <c r="AS32" s="29">
        <v>0</v>
      </c>
      <c r="AT32" s="29"/>
      <c r="AU32" s="29">
        <f t="shared" si="16"/>
        <v>0</v>
      </c>
      <c r="AV32" s="29">
        <v>35103</v>
      </c>
      <c r="AW32" s="29"/>
      <c r="AX32" s="29">
        <f t="shared" si="17"/>
        <v>35103</v>
      </c>
      <c r="AY32" s="29"/>
      <c r="AZ32" s="29"/>
      <c r="BA32" s="29">
        <f t="shared" si="18"/>
        <v>0</v>
      </c>
      <c r="BB32" s="29"/>
      <c r="BC32" s="29"/>
      <c r="BD32" s="29">
        <f t="shared" si="19"/>
        <v>0</v>
      </c>
      <c r="BE32" s="29"/>
      <c r="BF32" s="29"/>
      <c r="BG32" s="29">
        <f t="shared" si="20"/>
        <v>0</v>
      </c>
      <c r="BH32" s="29">
        <v>31500</v>
      </c>
      <c r="BI32" s="29"/>
      <c r="BJ32" s="29">
        <f t="shared" si="21"/>
        <v>31500</v>
      </c>
      <c r="BK32" s="29"/>
      <c r="BL32" s="29"/>
      <c r="BM32" s="29">
        <f t="shared" si="22"/>
        <v>0</v>
      </c>
      <c r="BN32" s="29">
        <v>159322</v>
      </c>
      <c r="BO32" s="29"/>
      <c r="BP32" s="29">
        <f t="shared" si="23"/>
        <v>159322</v>
      </c>
      <c r="BQ32" s="29">
        <v>10206</v>
      </c>
      <c r="BR32" s="29"/>
      <c r="BS32" s="29">
        <f t="shared" si="24"/>
        <v>10206</v>
      </c>
      <c r="BT32" s="29"/>
      <c r="BU32" s="29"/>
      <c r="BV32" s="29">
        <f t="shared" si="25"/>
        <v>0</v>
      </c>
      <c r="BW32" s="29"/>
      <c r="BX32" s="29"/>
      <c r="BY32" s="29">
        <f t="shared" si="26"/>
        <v>0</v>
      </c>
      <c r="BZ32" s="29">
        <f t="shared" si="27"/>
        <v>0</v>
      </c>
      <c r="CA32" s="29">
        <f t="shared" si="28"/>
        <v>0</v>
      </c>
      <c r="CB32" s="29">
        <f t="shared" si="29"/>
        <v>0</v>
      </c>
      <c r="CC32" s="29"/>
      <c r="CD32" s="29"/>
      <c r="CE32" s="29">
        <f t="shared" si="30"/>
        <v>0</v>
      </c>
      <c r="CF32" s="29"/>
      <c r="CG32" s="29"/>
      <c r="CH32" s="29">
        <f t="shared" si="31"/>
        <v>0</v>
      </c>
      <c r="CI32" s="29"/>
      <c r="CJ32" s="29"/>
      <c r="CK32" s="29">
        <f t="shared" si="32"/>
        <v>0</v>
      </c>
      <c r="CL32" s="30">
        <f t="shared" si="33"/>
        <v>236131</v>
      </c>
    </row>
    <row r="33" spans="1:90" ht="19.5" customHeight="1">
      <c r="A33" s="36" t="s">
        <v>88</v>
      </c>
      <c r="B33" s="8" t="s">
        <v>89</v>
      </c>
      <c r="C33" s="29"/>
      <c r="D33" s="29"/>
      <c r="E33" s="29">
        <f t="shared" si="0"/>
        <v>0</v>
      </c>
      <c r="F33" s="29"/>
      <c r="G33" s="29"/>
      <c r="H33" s="29">
        <f t="shared" si="1"/>
        <v>0</v>
      </c>
      <c r="I33" s="29"/>
      <c r="J33" s="29"/>
      <c r="K33" s="29">
        <f t="shared" si="2"/>
        <v>0</v>
      </c>
      <c r="L33" s="29"/>
      <c r="M33" s="29"/>
      <c r="N33" s="29">
        <f t="shared" si="3"/>
        <v>0</v>
      </c>
      <c r="O33" s="29"/>
      <c r="P33" s="29"/>
      <c r="Q33" s="29">
        <f t="shared" si="4"/>
        <v>0</v>
      </c>
      <c r="R33" s="29">
        <f t="shared" si="5"/>
        <v>525391</v>
      </c>
      <c r="S33" s="29">
        <f t="shared" si="6"/>
        <v>0</v>
      </c>
      <c r="T33" s="29">
        <f t="shared" si="7"/>
        <v>525391</v>
      </c>
      <c r="U33" s="29"/>
      <c r="V33" s="29"/>
      <c r="W33" s="29">
        <f t="shared" si="8"/>
        <v>0</v>
      </c>
      <c r="X33" s="29"/>
      <c r="Y33" s="29"/>
      <c r="Z33" s="29">
        <f t="shared" si="9"/>
        <v>0</v>
      </c>
      <c r="AA33" s="29">
        <v>0</v>
      </c>
      <c r="AB33" s="29"/>
      <c r="AC33" s="29">
        <f t="shared" si="10"/>
        <v>0</v>
      </c>
      <c r="AD33" s="29"/>
      <c r="AE33" s="29"/>
      <c r="AF33" s="29">
        <f t="shared" si="11"/>
        <v>0</v>
      </c>
      <c r="AG33" s="29"/>
      <c r="AH33" s="29"/>
      <c r="AI33" s="29">
        <f t="shared" si="12"/>
        <v>0</v>
      </c>
      <c r="AJ33" s="29"/>
      <c r="AK33" s="29"/>
      <c r="AL33" s="29">
        <f t="shared" si="13"/>
        <v>0</v>
      </c>
      <c r="AM33" s="29"/>
      <c r="AN33" s="29"/>
      <c r="AO33" s="29">
        <f t="shared" si="14"/>
        <v>0</v>
      </c>
      <c r="AP33" s="29"/>
      <c r="AQ33" s="29"/>
      <c r="AR33" s="29">
        <f t="shared" si="15"/>
        <v>0</v>
      </c>
      <c r="AS33" s="29">
        <v>0</v>
      </c>
      <c r="AT33" s="29"/>
      <c r="AU33" s="29">
        <f t="shared" si="16"/>
        <v>0</v>
      </c>
      <c r="AV33" s="29">
        <v>22338</v>
      </c>
      <c r="AW33" s="29"/>
      <c r="AX33" s="29">
        <f t="shared" si="17"/>
        <v>22338</v>
      </c>
      <c r="AY33" s="29"/>
      <c r="AZ33" s="29"/>
      <c r="BA33" s="29">
        <f t="shared" si="18"/>
        <v>0</v>
      </c>
      <c r="BB33" s="29"/>
      <c r="BC33" s="29"/>
      <c r="BD33" s="29">
        <f t="shared" si="19"/>
        <v>0</v>
      </c>
      <c r="BE33" s="29"/>
      <c r="BF33" s="29"/>
      <c r="BG33" s="29">
        <f t="shared" si="20"/>
        <v>0</v>
      </c>
      <c r="BH33" s="29">
        <v>63000</v>
      </c>
      <c r="BI33" s="29"/>
      <c r="BJ33" s="29">
        <f t="shared" si="21"/>
        <v>63000</v>
      </c>
      <c r="BK33" s="29"/>
      <c r="BL33" s="29"/>
      <c r="BM33" s="29">
        <f t="shared" si="22"/>
        <v>0</v>
      </c>
      <c r="BN33" s="29">
        <v>408765</v>
      </c>
      <c r="BO33" s="29"/>
      <c r="BP33" s="29">
        <f t="shared" si="23"/>
        <v>408765</v>
      </c>
      <c r="BQ33" s="29">
        <v>31288</v>
      </c>
      <c r="BR33" s="29"/>
      <c r="BS33" s="29">
        <f t="shared" si="24"/>
        <v>31288</v>
      </c>
      <c r="BT33" s="29"/>
      <c r="BU33" s="29"/>
      <c r="BV33" s="29">
        <f t="shared" si="25"/>
        <v>0</v>
      </c>
      <c r="BW33" s="29"/>
      <c r="BX33" s="29"/>
      <c r="BY33" s="29">
        <f t="shared" si="26"/>
        <v>0</v>
      </c>
      <c r="BZ33" s="29">
        <f t="shared" si="27"/>
        <v>32000</v>
      </c>
      <c r="CA33" s="29">
        <f t="shared" si="28"/>
        <v>0</v>
      </c>
      <c r="CB33" s="29">
        <f t="shared" si="29"/>
        <v>32000</v>
      </c>
      <c r="CC33" s="29">
        <v>32000</v>
      </c>
      <c r="CD33" s="29"/>
      <c r="CE33" s="29">
        <f t="shared" si="30"/>
        <v>32000</v>
      </c>
      <c r="CF33" s="29"/>
      <c r="CG33" s="29"/>
      <c r="CH33" s="29">
        <f t="shared" si="31"/>
        <v>0</v>
      </c>
      <c r="CI33" s="29"/>
      <c r="CJ33" s="29"/>
      <c r="CK33" s="29">
        <f t="shared" si="32"/>
        <v>0</v>
      </c>
      <c r="CL33" s="30">
        <f t="shared" si="33"/>
        <v>557391</v>
      </c>
    </row>
    <row r="34" spans="1:90" ht="19.5" customHeight="1">
      <c r="A34" s="36" t="s">
        <v>90</v>
      </c>
      <c r="B34" s="8" t="s">
        <v>91</v>
      </c>
      <c r="C34" s="29"/>
      <c r="D34" s="29"/>
      <c r="E34" s="29">
        <f t="shared" si="0"/>
        <v>0</v>
      </c>
      <c r="F34" s="29"/>
      <c r="G34" s="29"/>
      <c r="H34" s="29">
        <f t="shared" si="1"/>
        <v>0</v>
      </c>
      <c r="I34" s="29"/>
      <c r="J34" s="29"/>
      <c r="K34" s="29">
        <f t="shared" si="2"/>
        <v>0</v>
      </c>
      <c r="L34" s="29"/>
      <c r="M34" s="29"/>
      <c r="N34" s="29">
        <f t="shared" si="3"/>
        <v>0</v>
      </c>
      <c r="O34" s="29"/>
      <c r="P34" s="29"/>
      <c r="Q34" s="29">
        <f t="shared" si="4"/>
        <v>0</v>
      </c>
      <c r="R34" s="29">
        <f t="shared" si="5"/>
        <v>192483</v>
      </c>
      <c r="S34" s="29">
        <f t="shared" si="6"/>
        <v>0</v>
      </c>
      <c r="T34" s="29">
        <f t="shared" si="7"/>
        <v>192483</v>
      </c>
      <c r="U34" s="29"/>
      <c r="V34" s="29"/>
      <c r="W34" s="29">
        <f t="shared" si="8"/>
        <v>0</v>
      </c>
      <c r="X34" s="29"/>
      <c r="Y34" s="29"/>
      <c r="Z34" s="29">
        <f t="shared" si="9"/>
        <v>0</v>
      </c>
      <c r="AA34" s="29">
        <v>46486</v>
      </c>
      <c r="AB34" s="29"/>
      <c r="AC34" s="29">
        <f t="shared" si="10"/>
        <v>46486</v>
      </c>
      <c r="AD34" s="29"/>
      <c r="AE34" s="29"/>
      <c r="AF34" s="29">
        <f t="shared" si="11"/>
        <v>0</v>
      </c>
      <c r="AG34" s="29"/>
      <c r="AH34" s="29"/>
      <c r="AI34" s="29">
        <f t="shared" si="12"/>
        <v>0</v>
      </c>
      <c r="AJ34" s="29"/>
      <c r="AK34" s="29"/>
      <c r="AL34" s="29">
        <f t="shared" si="13"/>
        <v>0</v>
      </c>
      <c r="AM34" s="29"/>
      <c r="AN34" s="29"/>
      <c r="AO34" s="29">
        <f t="shared" si="14"/>
        <v>0</v>
      </c>
      <c r="AP34" s="29"/>
      <c r="AQ34" s="29"/>
      <c r="AR34" s="29">
        <f t="shared" si="15"/>
        <v>0</v>
      </c>
      <c r="AS34" s="29">
        <v>850</v>
      </c>
      <c r="AT34" s="29"/>
      <c r="AU34" s="29">
        <f t="shared" si="16"/>
        <v>850</v>
      </c>
      <c r="AV34" s="29">
        <v>19940</v>
      </c>
      <c r="AW34" s="29"/>
      <c r="AX34" s="29">
        <f t="shared" si="17"/>
        <v>19940</v>
      </c>
      <c r="AY34" s="29"/>
      <c r="AZ34" s="29"/>
      <c r="BA34" s="29">
        <f t="shared" si="18"/>
        <v>0</v>
      </c>
      <c r="BB34" s="29"/>
      <c r="BC34" s="29"/>
      <c r="BD34" s="29">
        <f t="shared" si="19"/>
        <v>0</v>
      </c>
      <c r="BE34" s="29"/>
      <c r="BF34" s="29"/>
      <c r="BG34" s="29">
        <f t="shared" si="20"/>
        <v>0</v>
      </c>
      <c r="BH34" s="29">
        <v>22050</v>
      </c>
      <c r="BI34" s="29"/>
      <c r="BJ34" s="29">
        <f t="shared" si="21"/>
        <v>22050</v>
      </c>
      <c r="BK34" s="29"/>
      <c r="BL34" s="29"/>
      <c r="BM34" s="29">
        <f t="shared" si="22"/>
        <v>0</v>
      </c>
      <c r="BN34" s="29">
        <v>89993</v>
      </c>
      <c r="BO34" s="29"/>
      <c r="BP34" s="29">
        <f t="shared" si="23"/>
        <v>89993</v>
      </c>
      <c r="BQ34" s="29">
        <v>13164</v>
      </c>
      <c r="BR34" s="29"/>
      <c r="BS34" s="29">
        <f t="shared" si="24"/>
        <v>13164</v>
      </c>
      <c r="BT34" s="29"/>
      <c r="BU34" s="29"/>
      <c r="BV34" s="29">
        <f t="shared" si="25"/>
        <v>0</v>
      </c>
      <c r="BW34" s="29"/>
      <c r="BX34" s="29"/>
      <c r="BY34" s="29">
        <f t="shared" si="26"/>
        <v>0</v>
      </c>
      <c r="BZ34" s="29">
        <f t="shared" si="27"/>
        <v>0</v>
      </c>
      <c r="CA34" s="29">
        <f t="shared" si="28"/>
        <v>0</v>
      </c>
      <c r="CB34" s="29">
        <f t="shared" si="29"/>
        <v>0</v>
      </c>
      <c r="CC34" s="29"/>
      <c r="CD34" s="29"/>
      <c r="CE34" s="29">
        <f t="shared" si="30"/>
        <v>0</v>
      </c>
      <c r="CF34" s="29"/>
      <c r="CG34" s="29"/>
      <c r="CH34" s="29">
        <f t="shared" si="31"/>
        <v>0</v>
      </c>
      <c r="CI34" s="29"/>
      <c r="CJ34" s="29"/>
      <c r="CK34" s="29">
        <f t="shared" si="32"/>
        <v>0</v>
      </c>
      <c r="CL34" s="30">
        <f t="shared" si="33"/>
        <v>192483</v>
      </c>
    </row>
    <row r="35" spans="1:90" ht="18" customHeight="1">
      <c r="A35" s="36" t="s">
        <v>92</v>
      </c>
      <c r="B35" s="8" t="s">
        <v>93</v>
      </c>
      <c r="C35" s="29"/>
      <c r="D35" s="29"/>
      <c r="E35" s="29">
        <f t="shared" si="0"/>
        <v>0</v>
      </c>
      <c r="F35" s="29"/>
      <c r="G35" s="29"/>
      <c r="H35" s="29">
        <f t="shared" si="1"/>
        <v>0</v>
      </c>
      <c r="I35" s="29"/>
      <c r="J35" s="29"/>
      <c r="K35" s="29">
        <f t="shared" si="2"/>
        <v>0</v>
      </c>
      <c r="L35" s="29"/>
      <c r="M35" s="29"/>
      <c r="N35" s="29">
        <f t="shared" si="3"/>
        <v>0</v>
      </c>
      <c r="O35" s="29"/>
      <c r="P35" s="29"/>
      <c r="Q35" s="29">
        <f t="shared" si="4"/>
        <v>0</v>
      </c>
      <c r="R35" s="29">
        <f t="shared" si="5"/>
        <v>219581</v>
      </c>
      <c r="S35" s="29">
        <f t="shared" si="6"/>
        <v>0</v>
      </c>
      <c r="T35" s="29">
        <f t="shared" si="7"/>
        <v>219581</v>
      </c>
      <c r="U35" s="29"/>
      <c r="V35" s="29"/>
      <c r="W35" s="29">
        <f t="shared" si="8"/>
        <v>0</v>
      </c>
      <c r="X35" s="29"/>
      <c r="Y35" s="29"/>
      <c r="Z35" s="29">
        <f t="shared" si="9"/>
        <v>0</v>
      </c>
      <c r="AA35" s="29">
        <v>6360</v>
      </c>
      <c r="AB35" s="29"/>
      <c r="AC35" s="29">
        <f t="shared" si="10"/>
        <v>6360</v>
      </c>
      <c r="AD35" s="29"/>
      <c r="AE35" s="29"/>
      <c r="AF35" s="29">
        <f t="shared" si="11"/>
        <v>0</v>
      </c>
      <c r="AG35" s="29"/>
      <c r="AH35" s="29"/>
      <c r="AI35" s="29">
        <f t="shared" si="12"/>
        <v>0</v>
      </c>
      <c r="AJ35" s="29"/>
      <c r="AK35" s="29"/>
      <c r="AL35" s="29">
        <f t="shared" si="13"/>
        <v>0</v>
      </c>
      <c r="AM35" s="29"/>
      <c r="AN35" s="29"/>
      <c r="AO35" s="29">
        <f t="shared" si="14"/>
        <v>0</v>
      </c>
      <c r="AP35" s="29"/>
      <c r="AQ35" s="29"/>
      <c r="AR35" s="29">
        <f t="shared" si="15"/>
        <v>0</v>
      </c>
      <c r="AS35" s="29">
        <v>3400</v>
      </c>
      <c r="AT35" s="29"/>
      <c r="AU35" s="29">
        <f t="shared" si="16"/>
        <v>3400</v>
      </c>
      <c r="AV35" s="29">
        <v>15279</v>
      </c>
      <c r="AW35" s="29"/>
      <c r="AX35" s="29">
        <f t="shared" si="17"/>
        <v>15279</v>
      </c>
      <c r="AY35" s="29"/>
      <c r="AZ35" s="29"/>
      <c r="BA35" s="29">
        <f t="shared" si="18"/>
        <v>0</v>
      </c>
      <c r="BB35" s="29"/>
      <c r="BC35" s="29"/>
      <c r="BD35" s="29">
        <f t="shared" si="19"/>
        <v>0</v>
      </c>
      <c r="BE35" s="29"/>
      <c r="BF35" s="29"/>
      <c r="BG35" s="29">
        <f t="shared" si="20"/>
        <v>0</v>
      </c>
      <c r="BH35" s="29">
        <v>50400</v>
      </c>
      <c r="BI35" s="29"/>
      <c r="BJ35" s="29">
        <f t="shared" si="21"/>
        <v>50400</v>
      </c>
      <c r="BK35" s="29"/>
      <c r="BL35" s="29"/>
      <c r="BM35" s="29">
        <f t="shared" si="22"/>
        <v>0</v>
      </c>
      <c r="BN35" s="29">
        <v>144142</v>
      </c>
      <c r="BO35" s="29"/>
      <c r="BP35" s="29">
        <f t="shared" si="23"/>
        <v>144142</v>
      </c>
      <c r="BQ35" s="29">
        <v>0</v>
      </c>
      <c r="BR35" s="29"/>
      <c r="BS35" s="29">
        <f t="shared" si="24"/>
        <v>0</v>
      </c>
      <c r="BT35" s="29"/>
      <c r="BU35" s="29"/>
      <c r="BV35" s="29">
        <f t="shared" si="25"/>
        <v>0</v>
      </c>
      <c r="BW35" s="29"/>
      <c r="BX35" s="29"/>
      <c r="BY35" s="29">
        <f t="shared" si="26"/>
        <v>0</v>
      </c>
      <c r="BZ35" s="29">
        <f t="shared" si="27"/>
        <v>0</v>
      </c>
      <c r="CA35" s="29">
        <f t="shared" si="28"/>
        <v>0</v>
      </c>
      <c r="CB35" s="29">
        <f t="shared" si="29"/>
        <v>0</v>
      </c>
      <c r="CC35" s="29"/>
      <c r="CD35" s="29"/>
      <c r="CE35" s="29">
        <f t="shared" si="30"/>
        <v>0</v>
      </c>
      <c r="CF35" s="29"/>
      <c r="CG35" s="29"/>
      <c r="CH35" s="29">
        <f t="shared" si="31"/>
        <v>0</v>
      </c>
      <c r="CI35" s="29"/>
      <c r="CJ35" s="29"/>
      <c r="CK35" s="29">
        <f t="shared" si="32"/>
        <v>0</v>
      </c>
      <c r="CL35" s="30">
        <f t="shared" si="33"/>
        <v>219581</v>
      </c>
    </row>
    <row r="36" spans="1:90" ht="20.25" customHeight="1">
      <c r="A36" s="18"/>
      <c r="B36" s="15" t="s">
        <v>94</v>
      </c>
      <c r="C36" s="31">
        <f>SUM(C16:C35)</f>
        <v>0</v>
      </c>
      <c r="D36" s="31">
        <f>SUM(D16:D35)</f>
        <v>0</v>
      </c>
      <c r="E36" s="31">
        <f>SUM(E16:E35)</f>
        <v>0</v>
      </c>
      <c r="F36" s="31"/>
      <c r="G36" s="31">
        <f>SUM(G16:G35)</f>
        <v>0</v>
      </c>
      <c r="H36" s="31">
        <f>SUM(H16:H35)</f>
        <v>0</v>
      </c>
      <c r="I36" s="31"/>
      <c r="J36" s="31">
        <f>SUM(J16:J35)</f>
        <v>0</v>
      </c>
      <c r="K36" s="31">
        <f>SUM(K16:K35)</f>
        <v>0</v>
      </c>
      <c r="L36" s="31"/>
      <c r="M36" s="31">
        <f>SUM(M16:M35)</f>
        <v>0</v>
      </c>
      <c r="N36" s="31">
        <f>SUM(N16:N35)</f>
        <v>0</v>
      </c>
      <c r="O36" s="31"/>
      <c r="P36" s="31">
        <f>SUM(P16:P35)</f>
        <v>0</v>
      </c>
      <c r="Q36" s="31">
        <f>SUM(Q16:Q35)</f>
        <v>0</v>
      </c>
      <c r="R36" s="31">
        <f aca="true" t="shared" si="34" ref="R36:S42">U36+X36+AA36+AD36+AG36+AJ36+AM36+AP36+AS36+AV36+AY36+BB36+BE36+BK36+BN36+BQ36+BT36+BH36</f>
        <v>5242407</v>
      </c>
      <c r="S36" s="31">
        <f t="shared" si="34"/>
        <v>6750</v>
      </c>
      <c r="T36" s="31">
        <f aca="true" t="shared" si="35" ref="T36:AY36">SUM(T16:T35)</f>
        <v>5249157</v>
      </c>
      <c r="U36" s="31">
        <f t="shared" si="35"/>
        <v>0</v>
      </c>
      <c r="V36" s="31">
        <f t="shared" si="35"/>
        <v>0</v>
      </c>
      <c r="W36" s="31">
        <f t="shared" si="35"/>
        <v>0</v>
      </c>
      <c r="X36" s="31">
        <f t="shared" si="35"/>
        <v>0</v>
      </c>
      <c r="Y36" s="31">
        <f t="shared" si="35"/>
        <v>0</v>
      </c>
      <c r="Z36" s="31">
        <f t="shared" si="35"/>
        <v>0</v>
      </c>
      <c r="AA36" s="31">
        <f t="shared" si="35"/>
        <v>704396</v>
      </c>
      <c r="AB36" s="31">
        <f t="shared" si="35"/>
        <v>0</v>
      </c>
      <c r="AC36" s="31">
        <f t="shared" si="35"/>
        <v>704396</v>
      </c>
      <c r="AD36" s="31">
        <f t="shared" si="35"/>
        <v>0</v>
      </c>
      <c r="AE36" s="31">
        <f t="shared" si="35"/>
        <v>0</v>
      </c>
      <c r="AF36" s="31">
        <f t="shared" si="35"/>
        <v>0</v>
      </c>
      <c r="AG36" s="31">
        <f t="shared" si="35"/>
        <v>0</v>
      </c>
      <c r="AH36" s="31">
        <f t="shared" si="35"/>
        <v>0</v>
      </c>
      <c r="AI36" s="31">
        <f t="shared" si="35"/>
        <v>0</v>
      </c>
      <c r="AJ36" s="31">
        <f t="shared" si="35"/>
        <v>0</v>
      </c>
      <c r="AK36" s="31">
        <f t="shared" si="35"/>
        <v>0</v>
      </c>
      <c r="AL36" s="31">
        <f t="shared" si="35"/>
        <v>0</v>
      </c>
      <c r="AM36" s="31">
        <f t="shared" si="35"/>
        <v>0</v>
      </c>
      <c r="AN36" s="31">
        <f t="shared" si="35"/>
        <v>0</v>
      </c>
      <c r="AO36" s="31">
        <f t="shared" si="35"/>
        <v>0</v>
      </c>
      <c r="AP36" s="31">
        <f t="shared" si="35"/>
        <v>0</v>
      </c>
      <c r="AQ36" s="31">
        <f t="shared" si="35"/>
        <v>0</v>
      </c>
      <c r="AR36" s="31">
        <f t="shared" si="35"/>
        <v>0</v>
      </c>
      <c r="AS36" s="31">
        <f t="shared" si="35"/>
        <v>26350</v>
      </c>
      <c r="AT36" s="31">
        <f t="shared" si="35"/>
        <v>0</v>
      </c>
      <c r="AU36" s="31">
        <f t="shared" si="35"/>
        <v>26350</v>
      </c>
      <c r="AV36" s="31">
        <f t="shared" si="35"/>
        <v>485844</v>
      </c>
      <c r="AW36" s="31">
        <f t="shared" si="35"/>
        <v>0</v>
      </c>
      <c r="AX36" s="31">
        <f t="shared" si="35"/>
        <v>485844</v>
      </c>
      <c r="AY36" s="31">
        <f t="shared" si="35"/>
        <v>0</v>
      </c>
      <c r="AZ36" s="31">
        <f aca="true" t="shared" si="36" ref="AZ36:CE36">SUM(AZ16:AZ35)</f>
        <v>0</v>
      </c>
      <c r="BA36" s="31">
        <f t="shared" si="36"/>
        <v>0</v>
      </c>
      <c r="BB36" s="31">
        <f t="shared" si="36"/>
        <v>0</v>
      </c>
      <c r="BC36" s="31">
        <f t="shared" si="36"/>
        <v>0</v>
      </c>
      <c r="BD36" s="31">
        <f t="shared" si="36"/>
        <v>0</v>
      </c>
      <c r="BE36" s="31">
        <f t="shared" si="36"/>
        <v>0</v>
      </c>
      <c r="BF36" s="31">
        <f t="shared" si="36"/>
        <v>0</v>
      </c>
      <c r="BG36" s="31">
        <f t="shared" si="36"/>
        <v>0</v>
      </c>
      <c r="BH36" s="31">
        <f t="shared" si="36"/>
        <v>425250</v>
      </c>
      <c r="BI36" s="31">
        <f t="shared" si="36"/>
        <v>0</v>
      </c>
      <c r="BJ36" s="31">
        <f t="shared" si="36"/>
        <v>425250</v>
      </c>
      <c r="BK36" s="31">
        <f t="shared" si="36"/>
        <v>0</v>
      </c>
      <c r="BL36" s="31">
        <f t="shared" si="36"/>
        <v>0</v>
      </c>
      <c r="BM36" s="31">
        <f t="shared" si="36"/>
        <v>0</v>
      </c>
      <c r="BN36" s="31">
        <f t="shared" si="36"/>
        <v>3263719</v>
      </c>
      <c r="BO36" s="31">
        <f t="shared" si="36"/>
        <v>6750</v>
      </c>
      <c r="BP36" s="31">
        <f t="shared" si="36"/>
        <v>3270469</v>
      </c>
      <c r="BQ36" s="31">
        <f t="shared" si="36"/>
        <v>227843</v>
      </c>
      <c r="BR36" s="31">
        <f t="shared" si="36"/>
        <v>0</v>
      </c>
      <c r="BS36" s="31">
        <f t="shared" si="36"/>
        <v>227843</v>
      </c>
      <c r="BT36" s="31">
        <f t="shared" si="36"/>
        <v>109005</v>
      </c>
      <c r="BU36" s="31">
        <f t="shared" si="36"/>
        <v>0</v>
      </c>
      <c r="BV36" s="31">
        <f t="shared" si="36"/>
        <v>109005</v>
      </c>
      <c r="BW36" s="31">
        <f t="shared" si="36"/>
        <v>0</v>
      </c>
      <c r="BX36" s="31">
        <f t="shared" si="36"/>
        <v>0</v>
      </c>
      <c r="BY36" s="31">
        <f t="shared" si="36"/>
        <v>0</v>
      </c>
      <c r="BZ36" s="31">
        <f t="shared" si="27"/>
        <v>269000</v>
      </c>
      <c r="CA36" s="31">
        <f t="shared" si="28"/>
        <v>0</v>
      </c>
      <c r="CB36" s="31">
        <f t="shared" si="29"/>
        <v>269000</v>
      </c>
      <c r="CC36" s="31">
        <f aca="true" t="shared" si="37" ref="CC36:CK36">SUM(CC16:CC35)</f>
        <v>57000</v>
      </c>
      <c r="CD36" s="31">
        <f t="shared" si="37"/>
        <v>0</v>
      </c>
      <c r="CE36" s="31">
        <f t="shared" si="37"/>
        <v>57000</v>
      </c>
      <c r="CF36" s="31">
        <f t="shared" si="37"/>
        <v>12000</v>
      </c>
      <c r="CG36" s="31">
        <f t="shared" si="37"/>
        <v>0</v>
      </c>
      <c r="CH36" s="31">
        <f t="shared" si="37"/>
        <v>12000</v>
      </c>
      <c r="CI36" s="31">
        <f t="shared" si="37"/>
        <v>200000</v>
      </c>
      <c r="CJ36" s="31">
        <f t="shared" si="37"/>
        <v>0</v>
      </c>
      <c r="CK36" s="31">
        <f t="shared" si="37"/>
        <v>200000</v>
      </c>
      <c r="CL36" s="30">
        <f t="shared" si="33"/>
        <v>5518157</v>
      </c>
    </row>
    <row r="37" spans="1:90" ht="23.25" customHeight="1">
      <c r="A37" s="18"/>
      <c r="B37" s="15" t="s">
        <v>95</v>
      </c>
      <c r="C37" s="29"/>
      <c r="D37" s="29"/>
      <c r="E37" s="29">
        <f>C37+D37</f>
        <v>0</v>
      </c>
      <c r="F37" s="29"/>
      <c r="G37" s="29"/>
      <c r="H37" s="29">
        <f>F37+G37</f>
        <v>0</v>
      </c>
      <c r="I37" s="29"/>
      <c r="J37" s="29"/>
      <c r="K37" s="29">
        <f>I37+J37</f>
        <v>0</v>
      </c>
      <c r="L37" s="29"/>
      <c r="M37" s="29"/>
      <c r="N37" s="29">
        <f>L37+M37</f>
        <v>0</v>
      </c>
      <c r="O37" s="29"/>
      <c r="P37" s="29"/>
      <c r="Q37" s="29">
        <f>O37+P37</f>
        <v>0</v>
      </c>
      <c r="R37" s="29">
        <f t="shared" si="34"/>
        <v>0</v>
      </c>
      <c r="S37" s="29">
        <f t="shared" si="34"/>
        <v>0</v>
      </c>
      <c r="T37" s="29">
        <f>W37+Z37+AC37+AF37+AI37+AL37+AO37+AR37+AU37+AX37+BA37+BD37+BG37+BM37+BP37+BS37+BV37+BJ37</f>
        <v>0</v>
      </c>
      <c r="U37" s="29"/>
      <c r="V37" s="29"/>
      <c r="W37" s="29">
        <f>U37+V37</f>
        <v>0</v>
      </c>
      <c r="X37" s="29"/>
      <c r="Y37" s="29"/>
      <c r="Z37" s="29">
        <f>X37+Y37</f>
        <v>0</v>
      </c>
      <c r="AA37" s="29"/>
      <c r="AB37" s="29"/>
      <c r="AC37" s="29">
        <f>AA37+AB37</f>
        <v>0</v>
      </c>
      <c r="AD37" s="29"/>
      <c r="AE37" s="29"/>
      <c r="AF37" s="29">
        <f>AD37+AE37</f>
        <v>0</v>
      </c>
      <c r="AG37" s="29"/>
      <c r="AH37" s="29"/>
      <c r="AI37" s="29">
        <f>AG37+AH37</f>
        <v>0</v>
      </c>
      <c r="AJ37" s="29"/>
      <c r="AK37" s="29"/>
      <c r="AL37" s="29">
        <f>AJ37+AK37</f>
        <v>0</v>
      </c>
      <c r="AM37" s="29"/>
      <c r="AN37" s="29"/>
      <c r="AO37" s="29">
        <f>AM37+AN37</f>
        <v>0</v>
      </c>
      <c r="AP37" s="29"/>
      <c r="AQ37" s="29"/>
      <c r="AR37" s="29">
        <f>AP37+AQ37</f>
        <v>0</v>
      </c>
      <c r="AS37" s="29"/>
      <c r="AT37" s="29"/>
      <c r="AU37" s="29">
        <f>AS37+AT37</f>
        <v>0</v>
      </c>
      <c r="AV37" s="29"/>
      <c r="AW37" s="29"/>
      <c r="AX37" s="29">
        <f>AV37+AW37</f>
        <v>0</v>
      </c>
      <c r="AY37" s="29"/>
      <c r="AZ37" s="29"/>
      <c r="BA37" s="29">
        <f>AY37+AZ37</f>
        <v>0</v>
      </c>
      <c r="BB37" s="29"/>
      <c r="BC37" s="29"/>
      <c r="BD37" s="29">
        <f>BB37+BC37</f>
        <v>0</v>
      </c>
      <c r="BE37" s="29"/>
      <c r="BF37" s="29"/>
      <c r="BG37" s="29">
        <f>BE37+BF37</f>
        <v>0</v>
      </c>
      <c r="BH37" s="29"/>
      <c r="BI37" s="29"/>
      <c r="BJ37" s="29">
        <f>BH37+BI37</f>
        <v>0</v>
      </c>
      <c r="BK37" s="29"/>
      <c r="BL37" s="29"/>
      <c r="BM37" s="29">
        <f>BK37+BL37</f>
        <v>0</v>
      </c>
      <c r="BN37" s="29"/>
      <c r="BO37" s="29"/>
      <c r="BP37" s="29">
        <f>BN37+BO37</f>
        <v>0</v>
      </c>
      <c r="BQ37" s="29"/>
      <c r="BR37" s="29"/>
      <c r="BS37" s="29">
        <f>BQ37+BR37</f>
        <v>0</v>
      </c>
      <c r="BT37" s="29"/>
      <c r="BU37" s="29"/>
      <c r="BV37" s="29">
        <f>BT37+BU37</f>
        <v>0</v>
      </c>
      <c r="BW37" s="29"/>
      <c r="BX37" s="29"/>
      <c r="BY37" s="29">
        <f>BW37+BX37</f>
        <v>0</v>
      </c>
      <c r="BZ37" s="29">
        <f t="shared" si="27"/>
        <v>0</v>
      </c>
      <c r="CA37" s="29">
        <f t="shared" si="28"/>
        <v>0</v>
      </c>
      <c r="CB37" s="29">
        <f t="shared" si="29"/>
        <v>0</v>
      </c>
      <c r="CC37" s="29"/>
      <c r="CD37" s="29"/>
      <c r="CE37" s="29">
        <f>CC37+CD37</f>
        <v>0</v>
      </c>
      <c r="CF37" s="29"/>
      <c r="CG37" s="29"/>
      <c r="CH37" s="29">
        <f>CF37+CG37</f>
        <v>0</v>
      </c>
      <c r="CI37" s="29"/>
      <c r="CJ37" s="29"/>
      <c r="CK37" s="29">
        <f>CI37+CJ37</f>
        <v>0</v>
      </c>
      <c r="CL37" s="30">
        <f t="shared" si="33"/>
        <v>0</v>
      </c>
    </row>
    <row r="38" spans="1:90" ht="18" customHeight="1">
      <c r="A38" s="23" t="s">
        <v>96</v>
      </c>
      <c r="B38" s="8" t="s">
        <v>97</v>
      </c>
      <c r="C38" s="32">
        <v>5724600</v>
      </c>
      <c r="D38" s="32"/>
      <c r="E38" s="29">
        <f>C38+D38</f>
        <v>5724600</v>
      </c>
      <c r="F38" s="29">
        <v>1236370</v>
      </c>
      <c r="G38" s="32"/>
      <c r="H38" s="29">
        <f>F38+G38</f>
        <v>1236370</v>
      </c>
      <c r="I38" s="29">
        <v>63600</v>
      </c>
      <c r="J38" s="32">
        <v>0</v>
      </c>
      <c r="K38" s="29">
        <f>I38+J38</f>
        <v>63600</v>
      </c>
      <c r="L38" s="29"/>
      <c r="M38" s="32">
        <v>579910</v>
      </c>
      <c r="N38" s="29">
        <f>L38+M38</f>
        <v>579910</v>
      </c>
      <c r="O38" s="29">
        <v>52580</v>
      </c>
      <c r="P38" s="32"/>
      <c r="Q38" s="29">
        <f>O38+P38</f>
        <v>52580</v>
      </c>
      <c r="R38" s="29">
        <f t="shared" si="34"/>
        <v>1152442.5</v>
      </c>
      <c r="S38" s="29">
        <f t="shared" si="34"/>
        <v>0</v>
      </c>
      <c r="T38" s="29">
        <f>W38+Z38+AC38+AF38+AI38+AL38+AO38+AR38+AU38+AX38+BA38+BD38+BG38+BM38+BP38+BS38+BV38+BJ38</f>
        <v>1152442.5</v>
      </c>
      <c r="U38" s="29">
        <v>486251.5</v>
      </c>
      <c r="V38" s="32"/>
      <c r="W38" s="29">
        <f>U38+V38</f>
        <v>486251.5</v>
      </c>
      <c r="X38" s="29">
        <v>59849</v>
      </c>
      <c r="Y38" s="32"/>
      <c r="Z38" s="29">
        <f>X38+Y38</f>
        <v>59849</v>
      </c>
      <c r="AA38" s="29"/>
      <c r="AB38" s="32"/>
      <c r="AC38" s="29">
        <f>AA38+AB38</f>
        <v>0</v>
      </c>
      <c r="AD38" s="29">
        <v>12000</v>
      </c>
      <c r="AE38" s="32"/>
      <c r="AF38" s="29">
        <f>AD38+AE38</f>
        <v>12000</v>
      </c>
      <c r="AG38" s="29">
        <v>87000</v>
      </c>
      <c r="AH38" s="32"/>
      <c r="AI38" s="29">
        <f>AG38+AH38</f>
        <v>87000</v>
      </c>
      <c r="AJ38" s="29">
        <v>137500</v>
      </c>
      <c r="AK38" s="32"/>
      <c r="AL38" s="29">
        <f>AJ38+AK38</f>
        <v>137500</v>
      </c>
      <c r="AM38" s="29">
        <v>40000</v>
      </c>
      <c r="AN38" s="32"/>
      <c r="AO38" s="29">
        <f>AM38+AN38</f>
        <v>40000</v>
      </c>
      <c r="AP38" s="29">
        <v>6642</v>
      </c>
      <c r="AQ38" s="32"/>
      <c r="AR38" s="29">
        <f>AP38+AQ38</f>
        <v>6642</v>
      </c>
      <c r="AS38" s="29">
        <v>323200</v>
      </c>
      <c r="AT38" s="32"/>
      <c r="AU38" s="29">
        <f>AS38+AT38</f>
        <v>323200</v>
      </c>
      <c r="AV38" s="29"/>
      <c r="AW38" s="32"/>
      <c r="AX38" s="29">
        <f>AV38+AW38</f>
        <v>0</v>
      </c>
      <c r="AY38" s="29"/>
      <c r="AZ38" s="32"/>
      <c r="BA38" s="29">
        <f>AY38+AZ38</f>
        <v>0</v>
      </c>
      <c r="BB38" s="29"/>
      <c r="BC38" s="32"/>
      <c r="BD38" s="29">
        <f>BB38+BC38</f>
        <v>0</v>
      </c>
      <c r="BE38" s="29"/>
      <c r="BF38" s="32"/>
      <c r="BG38" s="29">
        <f>BE38+BF38</f>
        <v>0</v>
      </c>
      <c r="BH38" s="29"/>
      <c r="BI38" s="32"/>
      <c r="BJ38" s="29">
        <f>BH38+BI38</f>
        <v>0</v>
      </c>
      <c r="BK38" s="29"/>
      <c r="BL38" s="32"/>
      <c r="BM38" s="29">
        <f>BK38+BL38</f>
        <v>0</v>
      </c>
      <c r="BN38" s="29"/>
      <c r="BO38" s="32"/>
      <c r="BP38" s="29">
        <f>BN38+BO38</f>
        <v>0</v>
      </c>
      <c r="BQ38" s="29"/>
      <c r="BR38" s="32"/>
      <c r="BS38" s="29">
        <f>BQ38+BR38</f>
        <v>0</v>
      </c>
      <c r="BT38" s="29"/>
      <c r="BU38" s="32"/>
      <c r="BV38" s="29">
        <f>BT38+BU38</f>
        <v>0</v>
      </c>
      <c r="BW38" s="29">
        <v>172790</v>
      </c>
      <c r="BX38" s="32"/>
      <c r="BY38" s="29">
        <f>BW38+BX38</f>
        <v>172790</v>
      </c>
      <c r="BZ38" s="29">
        <f t="shared" si="27"/>
        <v>0</v>
      </c>
      <c r="CA38" s="29">
        <f t="shared" si="28"/>
        <v>0</v>
      </c>
      <c r="CB38" s="29">
        <f t="shared" si="29"/>
        <v>0</v>
      </c>
      <c r="CC38" s="29"/>
      <c r="CD38" s="32"/>
      <c r="CE38" s="29">
        <f>CC38+CD38</f>
        <v>0</v>
      </c>
      <c r="CF38" s="29"/>
      <c r="CG38" s="32"/>
      <c r="CH38" s="29">
        <f>CF38+CG38</f>
        <v>0</v>
      </c>
      <c r="CI38" s="29"/>
      <c r="CJ38" s="32"/>
      <c r="CK38" s="29">
        <f>CI38+CJ38</f>
        <v>0</v>
      </c>
      <c r="CL38" s="30">
        <f>E38+H38+K38+Q38+T38+CB38+BY38+N38</f>
        <v>8982292.5</v>
      </c>
    </row>
    <row r="39" spans="1:90" ht="37.5" customHeight="1">
      <c r="A39" s="23" t="s">
        <v>98</v>
      </c>
      <c r="B39" s="41" t="s">
        <v>99</v>
      </c>
      <c r="C39" s="32"/>
      <c r="D39" s="32"/>
      <c r="E39" s="29">
        <f>C39+D39</f>
        <v>0</v>
      </c>
      <c r="F39" s="29"/>
      <c r="G39" s="32"/>
      <c r="H39" s="29">
        <f>F39+G39</f>
        <v>0</v>
      </c>
      <c r="I39" s="29"/>
      <c r="J39" s="32"/>
      <c r="K39" s="29">
        <f>I39+J39</f>
        <v>0</v>
      </c>
      <c r="L39" s="29"/>
      <c r="M39" s="32"/>
      <c r="N39" s="29">
        <f>L39+M39</f>
        <v>0</v>
      </c>
      <c r="O39" s="29"/>
      <c r="P39" s="32"/>
      <c r="Q39" s="29">
        <f>O39+P39</f>
        <v>0</v>
      </c>
      <c r="R39" s="29">
        <f t="shared" si="34"/>
        <v>0</v>
      </c>
      <c r="S39" s="29">
        <f t="shared" si="34"/>
        <v>0</v>
      </c>
      <c r="T39" s="29">
        <f>W39+Z39+AC39+AF39+AI39+AL39+AO39+AR39+AU39+AX39+BA39+BD39+BG39+BM39+BP39+BS39+BV39+BJ39</f>
        <v>0</v>
      </c>
      <c r="U39" s="29"/>
      <c r="V39" s="32"/>
      <c r="W39" s="29">
        <f>U39+V39</f>
        <v>0</v>
      </c>
      <c r="X39" s="29"/>
      <c r="Y39" s="32"/>
      <c r="Z39" s="29">
        <f>X39+Y39</f>
        <v>0</v>
      </c>
      <c r="AA39" s="29"/>
      <c r="AB39" s="32"/>
      <c r="AC39" s="29">
        <f>AA39+AB39</f>
        <v>0</v>
      </c>
      <c r="AD39" s="29"/>
      <c r="AE39" s="32"/>
      <c r="AF39" s="29">
        <f>AD39+AE39</f>
        <v>0</v>
      </c>
      <c r="AG39" s="29"/>
      <c r="AH39" s="32"/>
      <c r="AI39" s="29">
        <f>AG39+AH39</f>
        <v>0</v>
      </c>
      <c r="AJ39" s="29"/>
      <c r="AK39" s="32"/>
      <c r="AL39" s="29">
        <f>AJ39+AK39</f>
        <v>0</v>
      </c>
      <c r="AM39" s="29"/>
      <c r="AN39" s="32"/>
      <c r="AO39" s="29">
        <f>AM39+AN39</f>
        <v>0</v>
      </c>
      <c r="AP39" s="29"/>
      <c r="AQ39" s="32"/>
      <c r="AR39" s="29">
        <f>AP39+AQ39</f>
        <v>0</v>
      </c>
      <c r="AS39" s="29"/>
      <c r="AT39" s="32"/>
      <c r="AU39" s="29">
        <f>AS39+AT39</f>
        <v>0</v>
      </c>
      <c r="AV39" s="29"/>
      <c r="AW39" s="32"/>
      <c r="AX39" s="29">
        <f>AV39+AW39</f>
        <v>0</v>
      </c>
      <c r="AY39" s="29"/>
      <c r="AZ39" s="32"/>
      <c r="BA39" s="29">
        <f>AY39+AZ39</f>
        <v>0</v>
      </c>
      <c r="BB39" s="29"/>
      <c r="BC39" s="32"/>
      <c r="BD39" s="29">
        <f>BB39+BC39</f>
        <v>0</v>
      </c>
      <c r="BE39" s="29"/>
      <c r="BF39" s="32"/>
      <c r="BG39" s="29">
        <f>BE39+BF39</f>
        <v>0</v>
      </c>
      <c r="BH39" s="29"/>
      <c r="BI39" s="32"/>
      <c r="BJ39" s="29">
        <f>BH39+BI39</f>
        <v>0</v>
      </c>
      <c r="BK39" s="29"/>
      <c r="BL39" s="32"/>
      <c r="BM39" s="29">
        <f>BK39+BL39</f>
        <v>0</v>
      </c>
      <c r="BN39" s="29"/>
      <c r="BO39" s="32"/>
      <c r="BP39" s="29">
        <f>BN39+BO39</f>
        <v>0</v>
      </c>
      <c r="BQ39" s="29"/>
      <c r="BR39" s="32"/>
      <c r="BS39" s="29">
        <f>BQ39+BR39</f>
        <v>0</v>
      </c>
      <c r="BT39" s="29"/>
      <c r="BU39" s="32"/>
      <c r="BV39" s="29">
        <f>BT39+BU39</f>
        <v>0</v>
      </c>
      <c r="BW39" s="29"/>
      <c r="BX39" s="32"/>
      <c r="BY39" s="29">
        <f>BW39+BX39</f>
        <v>0</v>
      </c>
      <c r="BZ39" s="29">
        <f t="shared" si="27"/>
        <v>0</v>
      </c>
      <c r="CA39" s="29">
        <f t="shared" si="28"/>
        <v>0</v>
      </c>
      <c r="CB39" s="29">
        <f t="shared" si="29"/>
        <v>0</v>
      </c>
      <c r="CC39" s="29"/>
      <c r="CD39" s="32"/>
      <c r="CE39" s="29">
        <f>CC39+CD39</f>
        <v>0</v>
      </c>
      <c r="CF39" s="29"/>
      <c r="CG39" s="32"/>
      <c r="CH39" s="29">
        <f>CF39+CG39</f>
        <v>0</v>
      </c>
      <c r="CI39" s="29"/>
      <c r="CJ39" s="32"/>
      <c r="CK39" s="29">
        <f>CI39+CJ39</f>
        <v>0</v>
      </c>
      <c r="CL39" s="30">
        <f>E39+H39+K39+Q39+T39+CB39+BY39+N39</f>
        <v>0</v>
      </c>
    </row>
    <row r="40" spans="1:90" ht="36" customHeight="1">
      <c r="A40" s="23" t="s">
        <v>100</v>
      </c>
      <c r="B40" s="41" t="s">
        <v>101</v>
      </c>
      <c r="C40" s="32"/>
      <c r="D40" s="32"/>
      <c r="E40" s="29">
        <f>C40+D40</f>
        <v>0</v>
      </c>
      <c r="F40" s="29"/>
      <c r="G40" s="32"/>
      <c r="H40" s="29">
        <f>F40+G40</f>
        <v>0</v>
      </c>
      <c r="I40" s="29"/>
      <c r="J40" s="32"/>
      <c r="K40" s="29">
        <f>I40+J40</f>
        <v>0</v>
      </c>
      <c r="L40" s="29"/>
      <c r="M40" s="32"/>
      <c r="N40" s="29">
        <f>L40+M40</f>
        <v>0</v>
      </c>
      <c r="O40" s="29"/>
      <c r="P40" s="32"/>
      <c r="Q40" s="29">
        <f>O40+P40</f>
        <v>0</v>
      </c>
      <c r="R40" s="29">
        <f t="shared" si="34"/>
        <v>2315362</v>
      </c>
      <c r="S40" s="29">
        <f t="shared" si="34"/>
        <v>0</v>
      </c>
      <c r="T40" s="29">
        <f>W40+Z40+AC40+AF40+AI40+AL40+AO40+AR40+AU40+AX40+BA40+BD40+BG40+BM40+BP40+BS40+BV40+BJ40</f>
        <v>2315362</v>
      </c>
      <c r="U40" s="29"/>
      <c r="V40" s="32"/>
      <c r="W40" s="29">
        <f>U40+V40</f>
        <v>0</v>
      </c>
      <c r="X40" s="29"/>
      <c r="Y40" s="32"/>
      <c r="Z40" s="29">
        <f>X40+Y40</f>
        <v>0</v>
      </c>
      <c r="AA40" s="29">
        <v>358521</v>
      </c>
      <c r="AB40" s="32"/>
      <c r="AC40" s="29">
        <f>AA40+AB40</f>
        <v>358521</v>
      </c>
      <c r="AD40" s="29"/>
      <c r="AE40" s="32"/>
      <c r="AF40" s="29">
        <f>AD40+AE40</f>
        <v>0</v>
      </c>
      <c r="AG40" s="29"/>
      <c r="AH40" s="32"/>
      <c r="AI40" s="29">
        <f>AG40+AH40</f>
        <v>0</v>
      </c>
      <c r="AJ40" s="29"/>
      <c r="AK40" s="32"/>
      <c r="AL40" s="29">
        <f>AJ40+AK40</f>
        <v>0</v>
      </c>
      <c r="AM40" s="29"/>
      <c r="AN40" s="32"/>
      <c r="AO40" s="29">
        <f>AM40+AN40</f>
        <v>0</v>
      </c>
      <c r="AP40" s="29"/>
      <c r="AQ40" s="32"/>
      <c r="AR40" s="29">
        <f>AP40+AQ40</f>
        <v>0</v>
      </c>
      <c r="AS40" s="29">
        <v>5100</v>
      </c>
      <c r="AT40" s="32"/>
      <c r="AU40" s="29">
        <f>AS40+AT40</f>
        <v>5100</v>
      </c>
      <c r="AV40" s="29"/>
      <c r="AW40" s="32"/>
      <c r="AX40" s="29">
        <f>AV40+AW40</f>
        <v>0</v>
      </c>
      <c r="AY40" s="29"/>
      <c r="AZ40" s="32"/>
      <c r="BA40" s="29">
        <f>AY40+AZ40</f>
        <v>0</v>
      </c>
      <c r="BB40" s="29"/>
      <c r="BC40" s="32"/>
      <c r="BD40" s="29">
        <f>BB40+BC40</f>
        <v>0</v>
      </c>
      <c r="BE40" s="29"/>
      <c r="BF40" s="32"/>
      <c r="BG40" s="29">
        <f>BE40+BF40</f>
        <v>0</v>
      </c>
      <c r="BH40" s="29"/>
      <c r="BI40" s="32"/>
      <c r="BJ40" s="29">
        <f>BH40+BI40</f>
        <v>0</v>
      </c>
      <c r="BK40" s="29">
        <v>1945297</v>
      </c>
      <c r="BL40" s="32"/>
      <c r="BM40" s="29">
        <f>BK40+BL40</f>
        <v>1945297</v>
      </c>
      <c r="BN40" s="29"/>
      <c r="BO40" s="32"/>
      <c r="BP40" s="29">
        <f>BN40+BO40</f>
        <v>0</v>
      </c>
      <c r="BQ40" s="29"/>
      <c r="BR40" s="32"/>
      <c r="BS40" s="29">
        <f>BQ40+BR40</f>
        <v>0</v>
      </c>
      <c r="BT40" s="29">
        <v>6444</v>
      </c>
      <c r="BU40" s="32"/>
      <c r="BV40" s="29">
        <f>BT40+BU40</f>
        <v>6444</v>
      </c>
      <c r="BW40" s="29"/>
      <c r="BX40" s="32"/>
      <c r="BY40" s="29">
        <f>BW40+BX40</f>
        <v>0</v>
      </c>
      <c r="BZ40" s="29">
        <f t="shared" si="27"/>
        <v>0</v>
      </c>
      <c r="CA40" s="29">
        <f t="shared" si="28"/>
        <v>0</v>
      </c>
      <c r="CB40" s="29">
        <f t="shared" si="29"/>
        <v>0</v>
      </c>
      <c r="CC40" s="29"/>
      <c r="CD40" s="32"/>
      <c r="CE40" s="29">
        <f>CC40+CD40</f>
        <v>0</v>
      </c>
      <c r="CF40" s="29"/>
      <c r="CG40" s="32"/>
      <c r="CH40" s="29">
        <f>CF40+CG40</f>
        <v>0</v>
      </c>
      <c r="CI40" s="29"/>
      <c r="CJ40" s="32"/>
      <c r="CK40" s="29">
        <f>CI40+CJ40</f>
        <v>0</v>
      </c>
      <c r="CL40" s="30">
        <f>E40+H40+K40+Q40+T40+CB40+BY40+N40</f>
        <v>2315362</v>
      </c>
    </row>
    <row r="41" spans="1:90" ht="38.25" customHeight="1">
      <c r="A41" s="23" t="s">
        <v>102</v>
      </c>
      <c r="B41" s="41" t="s">
        <v>103</v>
      </c>
      <c r="C41" s="32"/>
      <c r="D41" s="32"/>
      <c r="E41" s="29">
        <f>C41+D41</f>
        <v>0</v>
      </c>
      <c r="F41" s="29"/>
      <c r="G41" s="32"/>
      <c r="H41" s="29">
        <f>F41+G41</f>
        <v>0</v>
      </c>
      <c r="I41" s="29"/>
      <c r="J41" s="32"/>
      <c r="K41" s="29">
        <f>I41+J41</f>
        <v>0</v>
      </c>
      <c r="L41" s="29"/>
      <c r="M41" s="32"/>
      <c r="N41" s="29">
        <f>L41+M41</f>
        <v>0</v>
      </c>
      <c r="O41" s="29"/>
      <c r="P41" s="32"/>
      <c r="Q41" s="29">
        <f>O41+P41</f>
        <v>0</v>
      </c>
      <c r="R41" s="29">
        <f t="shared" si="34"/>
        <v>830963</v>
      </c>
      <c r="S41" s="29">
        <f t="shared" si="34"/>
        <v>0</v>
      </c>
      <c r="T41" s="29">
        <f>W41+Z41+AC41+AF41+AI41+AL41+AO41+AR41+AU41+AX41+BA41+BD41+BG41+BM41+BP41+BS41+BV41+BJ41</f>
        <v>830963</v>
      </c>
      <c r="U41" s="29"/>
      <c r="V41" s="32"/>
      <c r="W41" s="29">
        <f>U41+V41</f>
        <v>0</v>
      </c>
      <c r="X41" s="29"/>
      <c r="Y41" s="32"/>
      <c r="Z41" s="29">
        <f>X41+Y41</f>
        <v>0</v>
      </c>
      <c r="AA41" s="29">
        <v>478520</v>
      </c>
      <c r="AB41" s="32"/>
      <c r="AC41" s="29">
        <f>AA41+AB41</f>
        <v>478520</v>
      </c>
      <c r="AD41" s="29"/>
      <c r="AE41" s="32"/>
      <c r="AF41" s="29">
        <f>AD41+AE41</f>
        <v>0</v>
      </c>
      <c r="AG41" s="29"/>
      <c r="AH41" s="32"/>
      <c r="AI41" s="29">
        <f>AG41+AH41</f>
        <v>0</v>
      </c>
      <c r="AJ41" s="29"/>
      <c r="AK41" s="32"/>
      <c r="AL41" s="29">
        <f>AJ41+AK41</f>
        <v>0</v>
      </c>
      <c r="AM41" s="29"/>
      <c r="AN41" s="32"/>
      <c r="AO41" s="29">
        <f>AM41+AN41</f>
        <v>0</v>
      </c>
      <c r="AP41" s="29"/>
      <c r="AQ41" s="32"/>
      <c r="AR41" s="29">
        <f>AP41+AQ41</f>
        <v>0</v>
      </c>
      <c r="AS41" s="29">
        <v>9350</v>
      </c>
      <c r="AT41" s="32"/>
      <c r="AU41" s="29">
        <f>AS41+AT41</f>
        <v>9350</v>
      </c>
      <c r="AV41" s="29"/>
      <c r="AW41" s="32"/>
      <c r="AX41" s="29">
        <f>AV41+AW41</f>
        <v>0</v>
      </c>
      <c r="AY41" s="29">
        <v>65679</v>
      </c>
      <c r="AZ41" s="32"/>
      <c r="BA41" s="29">
        <f>AY41+AZ41</f>
        <v>65679</v>
      </c>
      <c r="BB41" s="29">
        <v>208208</v>
      </c>
      <c r="BC41" s="32"/>
      <c r="BD41" s="29">
        <f>BB41+BC41</f>
        <v>208208</v>
      </c>
      <c r="BE41" s="29">
        <v>63757</v>
      </c>
      <c r="BF41" s="32"/>
      <c r="BG41" s="29">
        <f>BE41+BF41</f>
        <v>63757</v>
      </c>
      <c r="BH41" s="29"/>
      <c r="BI41" s="32"/>
      <c r="BJ41" s="29">
        <f>BH41+BI41</f>
        <v>0</v>
      </c>
      <c r="BK41" s="29"/>
      <c r="BL41" s="32"/>
      <c r="BM41" s="29">
        <f>BK41+BL41</f>
        <v>0</v>
      </c>
      <c r="BN41" s="29"/>
      <c r="BO41" s="32"/>
      <c r="BP41" s="29">
        <f>BN41+BO41</f>
        <v>0</v>
      </c>
      <c r="BQ41" s="29"/>
      <c r="BR41" s="32"/>
      <c r="BS41" s="29">
        <f>BQ41+BR41</f>
        <v>0</v>
      </c>
      <c r="BT41" s="29">
        <v>5449</v>
      </c>
      <c r="BU41" s="32"/>
      <c r="BV41" s="29">
        <f>BT41+BU41</f>
        <v>5449</v>
      </c>
      <c r="BW41" s="29"/>
      <c r="BX41" s="32"/>
      <c r="BY41" s="29">
        <f>BW41+BX41</f>
        <v>0</v>
      </c>
      <c r="BZ41" s="29">
        <f t="shared" si="27"/>
        <v>0</v>
      </c>
      <c r="CA41" s="29">
        <f t="shared" si="28"/>
        <v>0</v>
      </c>
      <c r="CB41" s="29">
        <f t="shared" si="29"/>
        <v>0</v>
      </c>
      <c r="CC41" s="29"/>
      <c r="CD41" s="32"/>
      <c r="CE41" s="29">
        <f>CC41+CD41</f>
        <v>0</v>
      </c>
      <c r="CF41" s="29"/>
      <c r="CG41" s="32"/>
      <c r="CH41" s="29">
        <f>CF41+CG41</f>
        <v>0</v>
      </c>
      <c r="CI41" s="29"/>
      <c r="CJ41" s="32"/>
      <c r="CK41" s="29">
        <f>CI41+CJ41</f>
        <v>0</v>
      </c>
      <c r="CL41" s="30">
        <f>E41+H41+K41+Q41+T41+CB41+BY41+N41</f>
        <v>830963</v>
      </c>
    </row>
    <row r="42" spans="1:90" s="13" customFormat="1" ht="27.75" customHeight="1">
      <c r="A42" s="24"/>
      <c r="B42" s="16" t="s">
        <v>104</v>
      </c>
      <c r="C42" s="33">
        <f aca="true" t="shared" si="38" ref="C42:Q42">C36+C37+C38+C39+C40+C41</f>
        <v>5724600</v>
      </c>
      <c r="D42" s="33">
        <f t="shared" si="38"/>
        <v>0</v>
      </c>
      <c r="E42" s="33">
        <f t="shared" si="38"/>
        <v>5724600</v>
      </c>
      <c r="F42" s="33">
        <f t="shared" si="38"/>
        <v>1236370</v>
      </c>
      <c r="G42" s="33">
        <f t="shared" si="38"/>
        <v>0</v>
      </c>
      <c r="H42" s="33">
        <f t="shared" si="38"/>
        <v>1236370</v>
      </c>
      <c r="I42" s="33">
        <f t="shared" si="38"/>
        <v>63600</v>
      </c>
      <c r="J42" s="33">
        <f t="shared" si="38"/>
        <v>0</v>
      </c>
      <c r="K42" s="33">
        <f t="shared" si="38"/>
        <v>63600</v>
      </c>
      <c r="L42" s="33">
        <f t="shared" si="38"/>
        <v>0</v>
      </c>
      <c r="M42" s="33">
        <f t="shared" si="38"/>
        <v>579910</v>
      </c>
      <c r="N42" s="33">
        <f t="shared" si="38"/>
        <v>579910</v>
      </c>
      <c r="O42" s="33">
        <f t="shared" si="38"/>
        <v>52580</v>
      </c>
      <c r="P42" s="33">
        <f t="shared" si="38"/>
        <v>0</v>
      </c>
      <c r="Q42" s="33">
        <f t="shared" si="38"/>
        <v>52580</v>
      </c>
      <c r="R42" s="31">
        <f t="shared" si="34"/>
        <v>9541174.5</v>
      </c>
      <c r="S42" s="31">
        <f t="shared" si="34"/>
        <v>6750</v>
      </c>
      <c r="T42" s="33">
        <f aca="true" t="shared" si="39" ref="T42:AY42">T36+T37+T38+T39+T40+T41</f>
        <v>9547924.5</v>
      </c>
      <c r="U42" s="33">
        <f t="shared" si="39"/>
        <v>486251.5</v>
      </c>
      <c r="V42" s="33">
        <f t="shared" si="39"/>
        <v>0</v>
      </c>
      <c r="W42" s="33">
        <f t="shared" si="39"/>
        <v>486251.5</v>
      </c>
      <c r="X42" s="33">
        <f t="shared" si="39"/>
        <v>59849</v>
      </c>
      <c r="Y42" s="33">
        <f t="shared" si="39"/>
        <v>0</v>
      </c>
      <c r="Z42" s="33">
        <f t="shared" si="39"/>
        <v>59849</v>
      </c>
      <c r="AA42" s="33">
        <f t="shared" si="39"/>
        <v>1541437</v>
      </c>
      <c r="AB42" s="33">
        <f t="shared" si="39"/>
        <v>0</v>
      </c>
      <c r="AC42" s="33">
        <f t="shared" si="39"/>
        <v>1541437</v>
      </c>
      <c r="AD42" s="33">
        <f t="shared" si="39"/>
        <v>12000</v>
      </c>
      <c r="AE42" s="33">
        <f t="shared" si="39"/>
        <v>0</v>
      </c>
      <c r="AF42" s="33">
        <f t="shared" si="39"/>
        <v>12000</v>
      </c>
      <c r="AG42" s="33">
        <f t="shared" si="39"/>
        <v>87000</v>
      </c>
      <c r="AH42" s="33">
        <f t="shared" si="39"/>
        <v>0</v>
      </c>
      <c r="AI42" s="33">
        <f t="shared" si="39"/>
        <v>87000</v>
      </c>
      <c r="AJ42" s="33">
        <f t="shared" si="39"/>
        <v>137500</v>
      </c>
      <c r="AK42" s="33">
        <f t="shared" si="39"/>
        <v>0</v>
      </c>
      <c r="AL42" s="33">
        <f t="shared" si="39"/>
        <v>137500</v>
      </c>
      <c r="AM42" s="33">
        <f t="shared" si="39"/>
        <v>40000</v>
      </c>
      <c r="AN42" s="33">
        <f t="shared" si="39"/>
        <v>0</v>
      </c>
      <c r="AO42" s="33">
        <f t="shared" si="39"/>
        <v>40000</v>
      </c>
      <c r="AP42" s="33">
        <f t="shared" si="39"/>
        <v>6642</v>
      </c>
      <c r="AQ42" s="33">
        <f t="shared" si="39"/>
        <v>0</v>
      </c>
      <c r="AR42" s="33">
        <f t="shared" si="39"/>
        <v>6642</v>
      </c>
      <c r="AS42" s="33">
        <f t="shared" si="39"/>
        <v>364000</v>
      </c>
      <c r="AT42" s="33">
        <f t="shared" si="39"/>
        <v>0</v>
      </c>
      <c r="AU42" s="33">
        <f t="shared" si="39"/>
        <v>364000</v>
      </c>
      <c r="AV42" s="33">
        <f t="shared" si="39"/>
        <v>485844</v>
      </c>
      <c r="AW42" s="33">
        <f t="shared" si="39"/>
        <v>0</v>
      </c>
      <c r="AX42" s="33">
        <f t="shared" si="39"/>
        <v>485844</v>
      </c>
      <c r="AY42" s="33">
        <f t="shared" si="39"/>
        <v>65679</v>
      </c>
      <c r="AZ42" s="33">
        <f aca="true" t="shared" si="40" ref="AZ42:CE42">AZ36+AZ37+AZ38+AZ39+AZ40+AZ41</f>
        <v>0</v>
      </c>
      <c r="BA42" s="33">
        <f t="shared" si="40"/>
        <v>65679</v>
      </c>
      <c r="BB42" s="33">
        <f t="shared" si="40"/>
        <v>208208</v>
      </c>
      <c r="BC42" s="33">
        <f t="shared" si="40"/>
        <v>0</v>
      </c>
      <c r="BD42" s="33">
        <f t="shared" si="40"/>
        <v>208208</v>
      </c>
      <c r="BE42" s="33">
        <f t="shared" si="40"/>
        <v>63757</v>
      </c>
      <c r="BF42" s="33">
        <f t="shared" si="40"/>
        <v>0</v>
      </c>
      <c r="BG42" s="33">
        <f t="shared" si="40"/>
        <v>63757</v>
      </c>
      <c r="BH42" s="33">
        <f t="shared" si="40"/>
        <v>425250</v>
      </c>
      <c r="BI42" s="33">
        <f t="shared" si="40"/>
        <v>0</v>
      </c>
      <c r="BJ42" s="33">
        <f t="shared" si="40"/>
        <v>425250</v>
      </c>
      <c r="BK42" s="33">
        <f t="shared" si="40"/>
        <v>1945297</v>
      </c>
      <c r="BL42" s="33">
        <f t="shared" si="40"/>
        <v>0</v>
      </c>
      <c r="BM42" s="33">
        <f t="shared" si="40"/>
        <v>1945297</v>
      </c>
      <c r="BN42" s="33">
        <f t="shared" si="40"/>
        <v>3263719</v>
      </c>
      <c r="BO42" s="33">
        <f t="shared" si="40"/>
        <v>6750</v>
      </c>
      <c r="BP42" s="33">
        <f t="shared" si="40"/>
        <v>3270469</v>
      </c>
      <c r="BQ42" s="33">
        <f t="shared" si="40"/>
        <v>227843</v>
      </c>
      <c r="BR42" s="33">
        <f t="shared" si="40"/>
        <v>0</v>
      </c>
      <c r="BS42" s="33">
        <f t="shared" si="40"/>
        <v>227843</v>
      </c>
      <c r="BT42" s="33">
        <f t="shared" si="40"/>
        <v>120898</v>
      </c>
      <c r="BU42" s="33">
        <f t="shared" si="40"/>
        <v>0</v>
      </c>
      <c r="BV42" s="33">
        <f t="shared" si="40"/>
        <v>120898</v>
      </c>
      <c r="BW42" s="33">
        <f t="shared" si="40"/>
        <v>172790</v>
      </c>
      <c r="BX42" s="33">
        <f t="shared" si="40"/>
        <v>0</v>
      </c>
      <c r="BY42" s="33">
        <f t="shared" si="40"/>
        <v>172790</v>
      </c>
      <c r="BZ42" s="31">
        <f t="shared" si="27"/>
        <v>269000</v>
      </c>
      <c r="CA42" s="31">
        <f t="shared" si="28"/>
        <v>0</v>
      </c>
      <c r="CB42" s="31">
        <f t="shared" si="29"/>
        <v>269000</v>
      </c>
      <c r="CC42" s="33">
        <f aca="true" t="shared" si="41" ref="CC42:CK42">CC36+CC37+CC38+CC39+CC40+CC41</f>
        <v>57000</v>
      </c>
      <c r="CD42" s="33">
        <f t="shared" si="41"/>
        <v>0</v>
      </c>
      <c r="CE42" s="33">
        <f t="shared" si="41"/>
        <v>57000</v>
      </c>
      <c r="CF42" s="33">
        <f t="shared" si="41"/>
        <v>12000</v>
      </c>
      <c r="CG42" s="33">
        <f t="shared" si="41"/>
        <v>0</v>
      </c>
      <c r="CH42" s="33">
        <f t="shared" si="41"/>
        <v>12000</v>
      </c>
      <c r="CI42" s="33">
        <f t="shared" si="41"/>
        <v>200000</v>
      </c>
      <c r="CJ42" s="33">
        <f t="shared" si="41"/>
        <v>0</v>
      </c>
      <c r="CK42" s="33">
        <f t="shared" si="41"/>
        <v>200000</v>
      </c>
      <c r="CL42" s="30">
        <f>E42+H42+K42+Q42+T42+CB42+BY42+N42</f>
        <v>17646774.5</v>
      </c>
    </row>
    <row r="43" spans="6:89" ht="33" customHeight="1"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4"/>
      <c r="S43" s="14"/>
      <c r="T43" s="14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</row>
    <row r="44" spans="2:90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13"/>
    </row>
    <row r="45" spans="3:89" ht="15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</row>
  </sheetData>
  <mergeCells count="99">
    <mergeCell ref="BW14:BY14"/>
    <mergeCell ref="BZ14:CB14"/>
    <mergeCell ref="CI14:CK14"/>
    <mergeCell ref="BK14:BM14"/>
    <mergeCell ref="BN14:BP14"/>
    <mergeCell ref="BQ14:BS14"/>
    <mergeCell ref="BT14:BV14"/>
    <mergeCell ref="AV14:AX14"/>
    <mergeCell ref="AY14:BA14"/>
    <mergeCell ref="BB14:BD14"/>
    <mergeCell ref="BE14:BG14"/>
    <mergeCell ref="AJ14:AL14"/>
    <mergeCell ref="AM14:AO14"/>
    <mergeCell ref="AP14:AR14"/>
    <mergeCell ref="AS14:AU14"/>
    <mergeCell ref="X14:Z14"/>
    <mergeCell ref="AA14:AC14"/>
    <mergeCell ref="AD14:AF14"/>
    <mergeCell ref="AG14:AI14"/>
    <mergeCell ref="CC13:CE13"/>
    <mergeCell ref="CF13:CH13"/>
    <mergeCell ref="CI13:CK13"/>
    <mergeCell ref="C14:E14"/>
    <mergeCell ref="F14:H14"/>
    <mergeCell ref="I14:K14"/>
    <mergeCell ref="L14:N14"/>
    <mergeCell ref="O14:Q14"/>
    <mergeCell ref="R14:T14"/>
    <mergeCell ref="U14:W14"/>
    <mergeCell ref="BN13:BP13"/>
    <mergeCell ref="BQ13:BS13"/>
    <mergeCell ref="BT13:BV13"/>
    <mergeCell ref="BW13:BY13"/>
    <mergeCell ref="BB13:BD13"/>
    <mergeCell ref="BE13:BG13"/>
    <mergeCell ref="BH13:BJ13"/>
    <mergeCell ref="BK13:BM13"/>
    <mergeCell ref="AP13:AR13"/>
    <mergeCell ref="AS13:AU13"/>
    <mergeCell ref="AV13:AX13"/>
    <mergeCell ref="AY13:BA13"/>
    <mergeCell ref="O12:Q13"/>
    <mergeCell ref="R12:T13"/>
    <mergeCell ref="BZ12:CB13"/>
    <mergeCell ref="U13:W13"/>
    <mergeCell ref="X13:Z13"/>
    <mergeCell ref="AA13:AC13"/>
    <mergeCell ref="AD13:AF13"/>
    <mergeCell ref="AG13:AI13"/>
    <mergeCell ref="AJ13:AL13"/>
    <mergeCell ref="AM13:AO13"/>
    <mergeCell ref="C12:E13"/>
    <mergeCell ref="F12:H13"/>
    <mergeCell ref="I12:K13"/>
    <mergeCell ref="L12:N13"/>
    <mergeCell ref="AM12:AX12"/>
    <mergeCell ref="AY12:BM12"/>
    <mergeCell ref="BN12:BY12"/>
    <mergeCell ref="CC12:CK12"/>
    <mergeCell ref="AM11:AX11"/>
    <mergeCell ref="AY11:BM11"/>
    <mergeCell ref="BN11:BY11"/>
    <mergeCell ref="BZ11:CK11"/>
    <mergeCell ref="CL9:CL13"/>
    <mergeCell ref="F10:N10"/>
    <mergeCell ref="O10:Z10"/>
    <mergeCell ref="AA10:AL10"/>
    <mergeCell ref="AM10:AX10"/>
    <mergeCell ref="AY10:BM10"/>
    <mergeCell ref="BN10:BY10"/>
    <mergeCell ref="BZ10:CK10"/>
    <mergeCell ref="F11:N11"/>
    <mergeCell ref="O11:Z11"/>
    <mergeCell ref="AM9:AX9"/>
    <mergeCell ref="AY9:BM9"/>
    <mergeCell ref="BN9:BY9"/>
    <mergeCell ref="BZ9:CK9"/>
    <mergeCell ref="A8:B8"/>
    <mergeCell ref="C9:N9"/>
    <mergeCell ref="O9:Z9"/>
    <mergeCell ref="AA9:AL9"/>
    <mergeCell ref="A9:A13"/>
    <mergeCell ref="B9:B13"/>
    <mergeCell ref="C10:E11"/>
    <mergeCell ref="AA11:AL11"/>
    <mergeCell ref="U12:Z12"/>
    <mergeCell ref="AA12:AL12"/>
    <mergeCell ref="L5:N5"/>
    <mergeCell ref="X5:AA5"/>
    <mergeCell ref="C6:N6"/>
    <mergeCell ref="A7:B7"/>
    <mergeCell ref="L3:N3"/>
    <mergeCell ref="O3:Q3"/>
    <mergeCell ref="L4:N4"/>
    <mergeCell ref="O4:Q4"/>
    <mergeCell ref="L1:N1"/>
    <mergeCell ref="X1:AA1"/>
    <mergeCell ref="L2:N2"/>
    <mergeCell ref="O2:Q2"/>
  </mergeCells>
  <printOptions/>
  <pageMargins left="0.6298611111111111" right="0.39305555555555555" top="1.1020833333333333" bottom="0.2361111111111111" header="1.023611111111111" footer="0.19652777777777777"/>
  <pageSetup fitToHeight="3" fitToWidth="3" horizontalDpi="30066" verticalDpi="30066" orientation="landscape" paperSize="9" scale="46"/>
  <headerFooter alignWithMargins="0">
    <oddFooter>&amp;C&amp;12&amp;P</oddFooter>
  </headerFooter>
  <colBreaks count="6" manualBreakCount="6">
    <brk id="14" max="65535" man="1"/>
    <brk id="26" max="65535" man="1"/>
    <brk id="38" max="65535" man="1"/>
    <brk id="50" max="65535" man="1"/>
    <brk id="65" max="65535" man="1"/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Пользователь Windows</cp:lastModifiedBy>
  <cp:lastPrinted>2020-05-21T10:26:00Z</cp:lastPrinted>
  <dcterms:created xsi:type="dcterms:W3CDTF">2020-05-21T10:25:00Z</dcterms:created>
  <dcterms:modified xsi:type="dcterms:W3CDTF">2020-05-27T12:03:11Z</dcterms:modified>
  <cp:category/>
  <cp:version/>
  <cp:contentType/>
  <cp:contentStatus/>
</cp:coreProperties>
</file>