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7" sheetId="1" r:id="rId1"/>
  </sheets>
  <definedNames>
    <definedName name="_xlnm.Print_Titles" localSheetId="0">'дод.7'!$A:$D,'дод.7'!$12:$19</definedName>
    <definedName name="_xlnm.Print_Area" localSheetId="0">'дод.7'!$A$1:$P$121</definedName>
  </definedNames>
  <calcPr fullCalcOnLoad="1"/>
</workbook>
</file>

<file path=xl/sharedStrings.xml><?xml version="1.0" encoding="utf-8"?>
<sst xmlns="http://schemas.openxmlformats.org/spreadsheetml/2006/main" count="436" uniqueCount="296">
  <si>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</si>
  <si>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</si>
  <si>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</si>
  <si>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</si>
  <si>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</si>
  <si>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</si>
  <si>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</si>
  <si>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</si>
  <si>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</si>
  <si>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</si>
  <si>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</si>
  <si>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</si>
  <si>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</si>
  <si>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0100000</t>
  </si>
  <si>
    <t>0110000</t>
  </si>
  <si>
    <t>0111</t>
  </si>
  <si>
    <t xml:space="preserve">Відділ освіти   Конотопської районної державної адміністрації </t>
  </si>
  <si>
    <t>1020</t>
  </si>
  <si>
    <t>0921</t>
  </si>
  <si>
    <t>1000000</t>
  </si>
  <si>
    <t>1010000</t>
  </si>
  <si>
    <t>1060</t>
  </si>
  <si>
    <t>1090</t>
  </si>
  <si>
    <t>0960</t>
  </si>
  <si>
    <t>1030</t>
  </si>
  <si>
    <t>4060</t>
  </si>
  <si>
    <t>0828</t>
  </si>
  <si>
    <t>6310</t>
  </si>
  <si>
    <t>0490</t>
  </si>
  <si>
    <t>Реалізація заходів щодо інвестиційного розвитку території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</si>
  <si>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</si>
  <si>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</si>
  <si>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</si>
  <si>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</si>
  <si>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</si>
  <si>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1070</t>
  </si>
  <si>
    <t>151034</t>
  </si>
  <si>
    <t>3034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</si>
  <si>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</si>
  <si>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</si>
  <si>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</si>
  <si>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</si>
  <si>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</si>
  <si>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</si>
  <si>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</si>
  <si>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</si>
  <si>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</si>
  <si>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</si>
  <si>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</si>
  <si>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</si>
  <si>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</si>
  <si>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</si>
  <si>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0313160</t>
  </si>
  <si>
    <t>3180</t>
  </si>
  <si>
    <t>Соціальний захист ветеранів війни та праці</t>
  </si>
  <si>
    <t>5030</t>
  </si>
  <si>
    <t>5060</t>
  </si>
  <si>
    <t>0316310</t>
  </si>
  <si>
    <t>0320</t>
  </si>
  <si>
    <t>0180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</si>
  <si>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</si>
  <si>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</si>
  <si>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</si>
  <si>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0443</t>
  </si>
  <si>
    <t>3030</t>
  </si>
  <si>
    <t>3190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</si>
  <si>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</si>
  <si>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</si>
  <si>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</si>
  <si>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</si>
  <si>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0829</t>
  </si>
  <si>
    <t>(грн.)</t>
  </si>
  <si>
    <t>Реалізація державної політики у молодіжній сфері</t>
  </si>
  <si>
    <t>Розвиток дитячо-юнацького та резервного спорту</t>
  </si>
  <si>
    <t>5050</t>
  </si>
  <si>
    <t>Підтримка фізкультурно-спортивного руху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</si>
  <si>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</si>
  <si>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</si>
  <si>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</si>
  <si>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</si>
  <si>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</si>
  <si>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</si>
  <si>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0110150</t>
  </si>
  <si>
    <t>0150</t>
  </si>
  <si>
    <t>0200000</t>
  </si>
  <si>
    <t>0210000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</si>
  <si>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</si>
  <si>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</si>
  <si>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</si>
  <si>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</si>
  <si>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</si>
  <si>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3120</t>
  </si>
  <si>
    <t>0213121</t>
  </si>
  <si>
    <t>3121</t>
  </si>
  <si>
    <t>Утримання та забезпечення діяльності центрів соціальних служб для сім'ї, дітей та молоді</t>
  </si>
  <si>
    <t>0213131</t>
  </si>
  <si>
    <t>3131</t>
  </si>
  <si>
    <t>3192</t>
  </si>
  <si>
    <t>0213120</t>
  </si>
  <si>
    <t>0213130</t>
  </si>
  <si>
    <t>0213190</t>
  </si>
  <si>
    <t>0215050</t>
  </si>
  <si>
    <t>0215051</t>
  </si>
  <si>
    <t>0215060</t>
  </si>
  <si>
    <t>0215061</t>
  </si>
  <si>
    <t>0218110</t>
  </si>
  <si>
    <t>8110</t>
  </si>
  <si>
    <t>Заходи із  запобігання та ліквідації надзвичайних ситуацій та наслідків стихійного лиха</t>
  </si>
  <si>
    <t>0600000</t>
  </si>
  <si>
    <t>0610000</t>
  </si>
  <si>
    <t>0611020</t>
  </si>
  <si>
    <t>0611090</t>
  </si>
  <si>
    <t>0615030</t>
  </si>
  <si>
    <t>0615031</t>
  </si>
  <si>
    <t>1014060</t>
  </si>
  <si>
    <t>Забезпечення діяльності  палаців i будинків культури, клубів, центрів дозвілля та iнших клубних закладів</t>
  </si>
  <si>
    <t>1014082</t>
  </si>
  <si>
    <t>4082</t>
  </si>
  <si>
    <t>Інші заходи в галузі культури і мистецтва</t>
  </si>
  <si>
    <t>3700000</t>
  </si>
  <si>
    <t>3710000</t>
  </si>
  <si>
    <t>3719770</t>
  </si>
  <si>
    <t>9770</t>
  </si>
  <si>
    <t>Інші субвенції з місцевого бюджету</t>
  </si>
  <si>
    <t>3719710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</si>
  <si>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</si>
  <si>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</si>
  <si>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0800000</t>
  </si>
  <si>
    <t>0810000</t>
  </si>
  <si>
    <t>0813030</t>
  </si>
  <si>
    <t>0813180</t>
  </si>
  <si>
    <t>0813190</t>
  </si>
  <si>
    <t>3032</t>
  </si>
  <si>
    <t>Надання пільг з оплати послуг зв’язку, інших передбачених законодавством пільг окремим категоріям громадян  та компенсації за пільговий проїзд окремих категорій громадян</t>
  </si>
  <si>
    <t>0813033</t>
  </si>
  <si>
    <t>3033</t>
  </si>
  <si>
    <t>0813032</t>
  </si>
  <si>
    <t>0813160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</si>
  <si>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</si>
  <si>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0813192</t>
  </si>
  <si>
    <t>0813240</t>
  </si>
  <si>
    <t>3240</t>
  </si>
  <si>
    <t>Інші заклади та заходи</t>
  </si>
  <si>
    <t>0213112</t>
  </si>
  <si>
    <t>0210180</t>
  </si>
  <si>
    <t>0133</t>
  </si>
  <si>
    <t>Інша діяльність у сфері державного управління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</si>
  <si>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</si>
  <si>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</si>
  <si>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</si>
  <si>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</si>
  <si>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та середнього підприємництва в Конотопському районі на 2017-2020 роки</t>
  </si>
  <si>
    <t>0219410</t>
  </si>
  <si>
    <t>9410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</si>
  <si>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</si>
  <si>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</si>
  <si>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</si>
  <si>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</si>
  <si>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1010</t>
  </si>
  <si>
    <t>Надання соціальних гарантій 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</si>
  <si>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0218830</t>
  </si>
  <si>
    <t>0218831</t>
  </si>
  <si>
    <t>8830</t>
  </si>
  <si>
    <t>8831</t>
  </si>
  <si>
    <t xml:space="preserve">Довгострокові кредити індивідуальним замовникам житла на селі та їх повернення </t>
  </si>
  <si>
    <t>Фінансове управління   Конотопської районної державної адміністрації  Сумської області</t>
  </si>
  <si>
    <t>0212150</t>
  </si>
  <si>
    <t>2150</t>
  </si>
  <si>
    <t>0212152</t>
  </si>
  <si>
    <t>2152</t>
  </si>
  <si>
    <t>0763</t>
  </si>
  <si>
    <t>Інші програми, заклади та заходи у сфері охорони здоров’я</t>
  </si>
  <si>
    <t>Інші програми та заходи у сфери охорони здоров"я</t>
  </si>
  <si>
    <t>Код Функціональної класифікації видатків та кредитування бюджету</t>
  </si>
  <si>
    <t>Усього</t>
  </si>
  <si>
    <t>3</t>
  </si>
  <si>
    <t>у тому числі бюджет розвитку</t>
  </si>
  <si>
    <t>Найменування районної  програми</t>
  </si>
  <si>
    <t>Дата та номер документа, яким затверджено районну програму</t>
  </si>
  <si>
    <t>рішення районної ради 7 скликання 29 сесії від 21.12.2018</t>
  </si>
  <si>
    <t>рішення районної ради 7 скликання 28 сесії від 04.12.2018</t>
  </si>
  <si>
    <t xml:space="preserve">Районна програма соціального захисту сімей, в яких виховуються онкохворі діти на 2019 рік </t>
  </si>
  <si>
    <t>Програма сприяння розвитку громадянського суспільства на 2019-2020 роки</t>
  </si>
  <si>
    <t>рішення районної ради 7 скликання 26 сесії від 08.08.2018</t>
  </si>
  <si>
    <t>Районна цільова Програма підтримки індивідуального житлового будівництва "Власний дім" на 2019-2020 роки</t>
  </si>
  <si>
    <t>3719410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</si>
  <si>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</si>
  <si>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</si>
  <si>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</si>
  <si>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0813122</t>
  </si>
  <si>
    <t>3122</t>
  </si>
  <si>
    <t>0813123</t>
  </si>
  <si>
    <t>3123</t>
  </si>
  <si>
    <t>Заходи державної політики з питань сім"ї</t>
  </si>
  <si>
    <t>Програма економічного і соціального розвитку Конотопського району на 2019 рік та наступні 2020-2021 програмні  роки</t>
  </si>
  <si>
    <t>Програма розвитку культури в Конотопському районі на 2019 рік</t>
  </si>
  <si>
    <t>рішення районної ради 7 скликання 27 сесії від 19.10.2018</t>
  </si>
  <si>
    <t>0217320</t>
  </si>
  <si>
    <t>7320</t>
  </si>
  <si>
    <t>Будівництво об"єктів соціально-культурного призначення</t>
  </si>
  <si>
    <t>0217322</t>
  </si>
  <si>
    <t>7322</t>
  </si>
  <si>
    <t>Будівництво медичних установ та закладів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</si>
  <si>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2019 рік"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</si>
  <si>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</si>
  <si>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Внесено зміни</t>
  </si>
  <si>
    <t>Загальний фонд (затверджено з урахуванням змін)</t>
  </si>
  <si>
    <t>Спеціальний фонд (затверджено з урахуванням змін)</t>
  </si>
  <si>
    <t>у тому числі бюджет розвитку (затверджено з урахуванням змін)</t>
  </si>
  <si>
    <t>0613140</t>
  </si>
  <si>
    <t>3140</t>
  </si>
  <si>
    <t>Районна Програма оздоровлення та відпочинку дітей на 2019 рік</t>
  </si>
  <si>
    <t>Інші заходи у сфері соціального захисту і соціального забезпечення</t>
  </si>
  <si>
    <t>0813242</t>
  </si>
  <si>
    <t>3242</t>
  </si>
  <si>
    <t>9800</t>
  </si>
  <si>
    <t>0219800</t>
  </si>
  <si>
    <t>Субвенція з місцевого бюджету державному бюджету  на виконання програм соціально-економічного розвитку регіонів</t>
  </si>
  <si>
    <t>Районна комплексна програма "Правопорядок на 2016-2020 роки"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</si>
  <si>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</si>
  <si>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</si>
  <si>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</si>
  <si>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</si>
  <si>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</si>
  <si>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</si>
  <si>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</si>
  <si>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0617325</t>
  </si>
  <si>
    <t>7325</t>
  </si>
  <si>
    <t>Будівництво споруд, установ та закладів фізичної культури і спорту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</si>
  <si>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</si>
  <si>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</si>
  <si>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</si>
  <si>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рішення районної ради 7 скликання 31 сесії від 19.04.2019</t>
  </si>
  <si>
    <t>Районна програма розвитку паліативної допомоги на 2018-2020 роки</t>
  </si>
  <si>
    <t>0213140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</si>
  <si>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</si>
  <si>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</si>
  <si>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</si>
  <si>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Районна комплексна програма "Освіта  Конотопщини у  2019-2021 роках"</t>
  </si>
  <si>
    <t>0611150</t>
  </si>
  <si>
    <t>1150</t>
  </si>
  <si>
    <t>0990</t>
  </si>
  <si>
    <t xml:space="preserve">Методичне забезпечення діяльності навчальних закладів </t>
  </si>
  <si>
    <t>Районна цільова Програма заохочення обдарованої учнівської молоді в рамках процесу євроінтеграції</t>
  </si>
  <si>
    <t>Програма сталого  розвитку туризму в Конотопському районі на 2018-2020 роки</t>
  </si>
  <si>
    <t>рішення районної ради 7 скликання 32 сесії від 12.07.2019</t>
  </si>
  <si>
    <t>0217350</t>
  </si>
  <si>
    <t>7350</t>
  </si>
  <si>
    <t>Розроблення схем планування та забудови територій (містобудівної документації)</t>
  </si>
  <si>
    <t>Районна Програма регулювання містобудівної діяльності у Конотопському районі на 2019 - 2020 роки</t>
  </si>
  <si>
    <t>0213111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</si>
  <si>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</si>
  <si>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</si>
  <si>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Районна програма "Про підтримку дитячого будинку сімейного типу"</t>
  </si>
  <si>
    <t>0617321</t>
  </si>
  <si>
    <t>7321</t>
  </si>
  <si>
    <t>Будівництво освітніх установ та закладів</t>
  </si>
  <si>
    <t>0817323</t>
  </si>
  <si>
    <t>7323</t>
  </si>
  <si>
    <t>Будівництво установ та закладів соціальної сфери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</si>
  <si>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</si>
  <si>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</si>
  <si>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</si>
  <si>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</si>
  <si>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рішення районної ради 7 скликання 33 сесії від 16.10.2019</t>
  </si>
  <si>
    <t>Заступник голови</t>
  </si>
  <si>
    <t>І.КЛІГУНОВА</t>
  </si>
  <si>
    <t>0217367</t>
  </si>
  <si>
    <t>7367</t>
  </si>
  <si>
    <t>Виконанння інвестиційних проектів в рамках реалізації заходів, спрямованих на розвиток охорони здоров"я у сільській місцевості</t>
  </si>
  <si>
    <t>рішення районної ради 7 скликання 34 сесії від 20.12.2019</t>
  </si>
  <si>
    <t>1014081</t>
  </si>
  <si>
    <t>4081</t>
  </si>
  <si>
    <t>Забезпечення діяльності інших закладів в галузі культури і мистецтва</t>
  </si>
  <si>
    <t>рішення районної ради 7 скликання 34 сесії від  20.12.2019</t>
  </si>
  <si>
    <t>від 24.01.2020</t>
  </si>
  <si>
    <t>Зміни до додатку 7 до рішення Конотопської  районної ради "Про районний бюджет  Конотопського району на 2020 рік "</t>
  </si>
  <si>
    <t>"Розподіл витрат районного бюджету Конотопського району на реалізацію районних програм у 2020 році"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</si>
  <si>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</si>
  <si>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</si>
  <si>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місцевого бюджету                                    </t>
  </si>
  <si>
    <t>Районна Програма висвітлення діяльності Конотопської районної ради  на 2020рік</t>
  </si>
  <si>
    <t>Районна програма"Навчання лікарів- інтернів та забезпечення лікарськими кадрами медичних закладів первинної ланки Конотопського району на 2018-2020 роки"</t>
  </si>
  <si>
    <t>Районна програма "Розвитку та підтримки Комунального некомерційного підприємства"Центр первинної медико-санітарної допомоги" Конотопської районної ради на 2020 рік"</t>
  </si>
  <si>
    <t>(код бюджету)</t>
  </si>
  <si>
    <t>Надання довгострокових кредитів індивідуальним забудовникам житла на селі</t>
  </si>
  <si>
    <t>Надання загальної середньої освіти 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</si>
  <si>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позашкільними  освіти, заходи із позашкільної роботи з дітьми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</si>
  <si>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2020 рік</t>
  </si>
  <si>
    <t>Районна соціальна програма «Зміцнення матеріально-технічної бази  територіального центру соціального обслуговування та надання соціальних послуг Конотопського району на 2020 рік "</t>
  </si>
  <si>
    <t>Районна Програма соціального захисту окремих категорій населення на 2020 рік</t>
  </si>
  <si>
    <t>Програма розвитку культури в Конотопському районі на 2020 рік</t>
  </si>
  <si>
    <t>рішення районної ради 7 скликання 35 сесії від  24.01.2020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</si>
  <si>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2020 рік</t>
  </si>
  <si>
    <t>рішення районної ради 7 скликання 35 сесії від 24.01.2020</t>
  </si>
  <si>
    <t>Додаток 6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</si>
</sst>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1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3"/>
  <sheetViews>
    <sheetView tabSelected="1" view="pageBreakPreview" zoomScale="50" zoomScaleNormal="50" zoomScaleSheetLayoutView="50" zoomScalePageLayoutView="0" workbookViewId="0" topLeftCell="A1">
      <pane xSplit="4" ySplit="19" topLeftCell="G2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O31" sqref="O31"/>
    </sheetView>
  </sheetViews>
  <sheetFormatPr defaultColWidth="9.140625" defaultRowHeight="24.75" customHeight="1"/>
  <cols>
    <col min="1" max="1" width="15.00390625" style="2" customWidth="1"/>
    <col min="2" max="2" width="14.28125" style="2" customWidth="1"/>
    <col min="3" max="3" width="13.00390625" style="2" customWidth="1"/>
    <col min="4" max="4" width="85.57421875" style="1" customWidth="1"/>
    <col min="5" max="5" width="78.7109375" style="3" customWidth="1"/>
    <col min="6" max="6" width="56.7109375" style="3" customWidth="1"/>
    <col min="7" max="7" width="20.57421875" style="3" customWidth="1"/>
    <col min="8" max="8" width="22.140625" style="3" customWidth="1"/>
    <col min="9" max="10" width="19.28125" style="3" customWidth="1"/>
    <col min="11" max="12" width="19.421875" style="3" customWidth="1"/>
    <col min="13" max="13" width="20.00390625" style="3" customWidth="1"/>
    <col min="14" max="15" width="19.421875" style="3" customWidth="1"/>
    <col min="16" max="16" width="20.28125" style="3" customWidth="1"/>
    <col min="17" max="16384" width="9.140625" style="3" customWidth="1"/>
  </cols>
  <sheetData>
    <row r="1" spans="1:16" s="54" customFormat="1" ht="26.25" customHeight="1">
      <c r="A1" s="53"/>
      <c r="B1" s="53"/>
      <c r="C1" s="53"/>
      <c r="H1" s="56"/>
      <c r="I1" s="56"/>
      <c r="J1" s="56"/>
      <c r="K1" s="56"/>
      <c r="L1" s="56"/>
      <c r="M1" s="56"/>
      <c r="N1" s="80" t="s">
        <v>295</v>
      </c>
      <c r="O1" s="80"/>
      <c r="P1" s="80"/>
    </row>
    <row r="2" spans="1:16" s="54" customFormat="1" ht="26.25" customHeight="1">
      <c r="A2" s="53"/>
      <c r="B2" s="53"/>
      <c r="C2" s="53"/>
      <c r="G2" s="56"/>
      <c r="H2" s="56"/>
      <c r="I2" s="56"/>
      <c r="J2" s="56"/>
      <c r="K2" s="56"/>
      <c r="L2" s="56"/>
      <c r="M2" s="56"/>
      <c r="N2" s="80" t="s">
        <v>2</v>
      </c>
      <c r="O2" s="80"/>
      <c r="P2" s="80"/>
    </row>
    <row r="3" spans="1:16" s="54" customFormat="1" ht="26.25" customHeight="1">
      <c r="A3" s="53"/>
      <c r="B3" s="53"/>
      <c r="C3" s="53"/>
      <c r="G3" s="56"/>
      <c r="H3" s="56"/>
      <c r="I3" s="56"/>
      <c r="J3" s="56"/>
      <c r="K3" s="56"/>
      <c r="L3" s="56"/>
      <c r="M3" s="56"/>
      <c r="N3" s="80" t="s">
        <v>12</v>
      </c>
      <c r="O3" s="80"/>
      <c r="P3" s="80"/>
    </row>
    <row r="4" spans="1:16" s="54" customFormat="1" ht="26.25" customHeight="1">
      <c r="A4" s="53"/>
      <c r="B4" s="53"/>
      <c r="C4" s="53"/>
      <c r="G4" s="57"/>
      <c r="H4" s="57"/>
      <c r="I4" s="57"/>
      <c r="J4" s="57"/>
      <c r="K4" s="57"/>
      <c r="L4" s="57"/>
      <c r="M4" s="57"/>
      <c r="N4" s="81" t="s">
        <v>275</v>
      </c>
      <c r="O4" s="81"/>
      <c r="P4" s="81"/>
    </row>
    <row r="5" spans="1:16" s="54" customFormat="1" ht="26.25" customHeight="1">
      <c r="A5" s="53"/>
      <c r="B5" s="53"/>
      <c r="C5" s="53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ht="24" customHeight="1"/>
    <row r="7" spans="1:11" ht="24.75" customHeight="1">
      <c r="A7" s="3"/>
      <c r="B7" s="3"/>
      <c r="C7" s="3"/>
      <c r="D7" s="88" t="s">
        <v>276</v>
      </c>
      <c r="E7" s="88"/>
      <c r="F7" s="88"/>
      <c r="G7" s="88"/>
      <c r="H7" s="88"/>
      <c r="I7" s="88"/>
      <c r="J7" s="88"/>
      <c r="K7" s="88"/>
    </row>
    <row r="8" spans="1:15" ht="51" customHeight="1">
      <c r="A8" s="3"/>
      <c r="B8" s="3"/>
      <c r="C8" s="3"/>
      <c r="D8" s="85" t="s">
        <v>277</v>
      </c>
      <c r="E8" s="85"/>
      <c r="F8" s="85"/>
      <c r="G8" s="85"/>
      <c r="H8" s="85"/>
      <c r="I8" s="85"/>
      <c r="J8" s="85"/>
      <c r="K8" s="85"/>
      <c r="L8" s="55"/>
      <c r="M8" s="55"/>
      <c r="N8" s="55"/>
      <c r="O8" s="55"/>
    </row>
    <row r="9" spans="1:15" ht="51" customHeight="1">
      <c r="A9" s="64">
        <v>18305200000</v>
      </c>
      <c r="B9" s="64"/>
      <c r="C9" s="3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ht="31.5" customHeight="1">
      <c r="A10" s="65" t="s">
        <v>284</v>
      </c>
      <c r="B10" s="65"/>
      <c r="C10" s="3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6" ht="24.75" customHeight="1">
      <c r="A11" s="5"/>
      <c r="B11" s="5"/>
      <c r="C11" s="5"/>
      <c r="D11" s="5"/>
      <c r="P11" s="12" t="s">
        <v>71</v>
      </c>
    </row>
    <row r="12" spans="1:16" ht="24.75" customHeight="1">
      <c r="A12" s="100" t="s">
        <v>278</v>
      </c>
      <c r="B12" s="100" t="s">
        <v>279</v>
      </c>
      <c r="C12" s="100" t="s">
        <v>173</v>
      </c>
      <c r="D12" s="77" t="s">
        <v>280</v>
      </c>
      <c r="E12" s="86" t="s">
        <v>177</v>
      </c>
      <c r="F12" s="89" t="s">
        <v>178</v>
      </c>
      <c r="G12" s="77" t="s">
        <v>174</v>
      </c>
      <c r="H12" s="84" t="s">
        <v>9</v>
      </c>
      <c r="I12" s="89" t="s">
        <v>205</v>
      </c>
      <c r="J12" s="90" t="s">
        <v>206</v>
      </c>
      <c r="K12" s="86" t="s">
        <v>10</v>
      </c>
      <c r="L12" s="87"/>
      <c r="M12" s="87"/>
      <c r="N12" s="87"/>
      <c r="O12" s="87"/>
      <c r="P12" s="84"/>
    </row>
    <row r="13" spans="1:16" ht="24.75" customHeight="1">
      <c r="A13" s="101"/>
      <c r="B13" s="101"/>
      <c r="C13" s="101"/>
      <c r="D13" s="78"/>
      <c r="E13" s="86"/>
      <c r="F13" s="93"/>
      <c r="G13" s="78"/>
      <c r="H13" s="84"/>
      <c r="I13" s="89"/>
      <c r="J13" s="90"/>
      <c r="K13" s="74" t="s">
        <v>10</v>
      </c>
      <c r="L13" s="77" t="s">
        <v>205</v>
      </c>
      <c r="M13" s="74" t="s">
        <v>207</v>
      </c>
      <c r="N13" s="77" t="s">
        <v>176</v>
      </c>
      <c r="O13" s="77" t="s">
        <v>205</v>
      </c>
      <c r="P13" s="74" t="s">
        <v>208</v>
      </c>
    </row>
    <row r="14" spans="1:16" s="15" customFormat="1" ht="18" customHeight="1">
      <c r="A14" s="101"/>
      <c r="B14" s="101"/>
      <c r="C14" s="101"/>
      <c r="D14" s="78"/>
      <c r="E14" s="86"/>
      <c r="F14" s="93"/>
      <c r="G14" s="78"/>
      <c r="H14" s="84"/>
      <c r="I14" s="89"/>
      <c r="J14" s="90"/>
      <c r="K14" s="75"/>
      <c r="L14" s="78"/>
      <c r="M14" s="75"/>
      <c r="N14" s="78"/>
      <c r="O14" s="78"/>
      <c r="P14" s="75"/>
    </row>
    <row r="15" spans="1:16" s="15" customFormat="1" ht="21.75" customHeight="1">
      <c r="A15" s="101"/>
      <c r="B15" s="101"/>
      <c r="C15" s="101"/>
      <c r="D15" s="78"/>
      <c r="E15" s="86"/>
      <c r="F15" s="93"/>
      <c r="G15" s="78"/>
      <c r="H15" s="84"/>
      <c r="I15" s="89"/>
      <c r="J15" s="90"/>
      <c r="K15" s="75"/>
      <c r="L15" s="78"/>
      <c r="M15" s="75"/>
      <c r="N15" s="78"/>
      <c r="O15" s="78"/>
      <c r="P15" s="75"/>
    </row>
    <row r="16" spans="1:16" s="15" customFormat="1" ht="24.75" customHeight="1">
      <c r="A16" s="101"/>
      <c r="B16" s="101"/>
      <c r="C16" s="101"/>
      <c r="D16" s="78"/>
      <c r="E16" s="86"/>
      <c r="F16" s="93"/>
      <c r="G16" s="78"/>
      <c r="H16" s="84"/>
      <c r="I16" s="89"/>
      <c r="J16" s="90"/>
      <c r="K16" s="75"/>
      <c r="L16" s="78"/>
      <c r="M16" s="75"/>
      <c r="N16" s="78"/>
      <c r="O16" s="78"/>
      <c r="P16" s="75"/>
    </row>
    <row r="17" spans="1:16" s="15" customFormat="1" ht="32.25" customHeight="1">
      <c r="A17" s="101"/>
      <c r="B17" s="101"/>
      <c r="C17" s="101"/>
      <c r="D17" s="78"/>
      <c r="E17" s="86"/>
      <c r="F17" s="93"/>
      <c r="G17" s="78"/>
      <c r="H17" s="84"/>
      <c r="I17" s="89"/>
      <c r="J17" s="90"/>
      <c r="K17" s="75"/>
      <c r="L17" s="78"/>
      <c r="M17" s="75"/>
      <c r="N17" s="78"/>
      <c r="O17" s="78"/>
      <c r="P17" s="75"/>
    </row>
    <row r="18" spans="1:16" s="15" customFormat="1" ht="27.75" customHeight="1">
      <c r="A18" s="102"/>
      <c r="B18" s="102"/>
      <c r="C18" s="102"/>
      <c r="D18" s="79"/>
      <c r="E18" s="86"/>
      <c r="F18" s="93"/>
      <c r="G18" s="79"/>
      <c r="H18" s="84"/>
      <c r="I18" s="89"/>
      <c r="J18" s="90"/>
      <c r="K18" s="76"/>
      <c r="L18" s="79"/>
      <c r="M18" s="76"/>
      <c r="N18" s="79"/>
      <c r="O18" s="79"/>
      <c r="P18" s="76"/>
    </row>
    <row r="19" spans="1:16" s="18" customFormat="1" ht="24.75" customHeight="1" hidden="1">
      <c r="A19" s="17" t="s">
        <v>5</v>
      </c>
      <c r="B19" s="17" t="s">
        <v>11</v>
      </c>
      <c r="C19" s="17" t="s">
        <v>175</v>
      </c>
      <c r="D19" s="13">
        <v>4</v>
      </c>
      <c r="E19" s="31">
        <v>5</v>
      </c>
      <c r="F19" s="49">
        <v>6</v>
      </c>
      <c r="G19" s="49">
        <v>7</v>
      </c>
      <c r="H19" s="31">
        <v>8</v>
      </c>
      <c r="I19" s="31">
        <v>9</v>
      </c>
      <c r="J19" s="31">
        <v>10</v>
      </c>
      <c r="K19" s="31">
        <v>11</v>
      </c>
      <c r="L19" s="31">
        <v>12</v>
      </c>
      <c r="M19" s="31">
        <v>13</v>
      </c>
      <c r="N19" s="31">
        <v>14</v>
      </c>
      <c r="O19" s="31">
        <v>15</v>
      </c>
      <c r="P19" s="31">
        <v>16</v>
      </c>
    </row>
    <row r="20" spans="1:16" s="33" customFormat="1" ht="24.75" customHeight="1">
      <c r="A20" s="9" t="s">
        <v>13</v>
      </c>
      <c r="B20" s="9"/>
      <c r="C20" s="9"/>
      <c r="D20" s="10" t="s">
        <v>6</v>
      </c>
      <c r="E20" s="35"/>
      <c r="F20" s="35"/>
      <c r="G20" s="58">
        <f>J20+M20</f>
        <v>168000</v>
      </c>
      <c r="H20" s="58">
        <f aca="true" t="shared" si="0" ref="H20:O21">H21</f>
        <v>168000</v>
      </c>
      <c r="I20" s="58">
        <f t="shared" si="0"/>
        <v>0</v>
      </c>
      <c r="J20" s="58">
        <f>H20+I20</f>
        <v>168000</v>
      </c>
      <c r="K20" s="58">
        <f t="shared" si="0"/>
        <v>0</v>
      </c>
      <c r="L20" s="58">
        <f t="shared" si="0"/>
        <v>0</v>
      </c>
      <c r="M20" s="58">
        <f>K20+L20</f>
        <v>0</v>
      </c>
      <c r="N20" s="58">
        <f t="shared" si="0"/>
        <v>0</v>
      </c>
      <c r="O20" s="58">
        <f t="shared" si="0"/>
        <v>0</v>
      </c>
      <c r="P20" s="58">
        <f>N20+O20</f>
        <v>0</v>
      </c>
    </row>
    <row r="21" spans="1:16" s="33" customFormat="1" ht="33" customHeight="1">
      <c r="A21" s="9" t="s">
        <v>14</v>
      </c>
      <c r="B21" s="24"/>
      <c r="C21" s="24"/>
      <c r="D21" s="10" t="s">
        <v>6</v>
      </c>
      <c r="E21" s="35"/>
      <c r="F21" s="35"/>
      <c r="G21" s="58">
        <f aca="true" t="shared" si="1" ref="G21:G94">J21+M21</f>
        <v>168000</v>
      </c>
      <c r="H21" s="58">
        <f t="shared" si="0"/>
        <v>168000</v>
      </c>
      <c r="I21" s="58">
        <f t="shared" si="0"/>
        <v>0</v>
      </c>
      <c r="J21" s="58">
        <f aca="true" t="shared" si="2" ref="J21:J94">H21+I21</f>
        <v>168000</v>
      </c>
      <c r="K21" s="58">
        <f t="shared" si="0"/>
        <v>0</v>
      </c>
      <c r="L21" s="58">
        <f t="shared" si="0"/>
        <v>0</v>
      </c>
      <c r="M21" s="58">
        <f aca="true" t="shared" si="3" ref="M21:M94">K21+L21</f>
        <v>0</v>
      </c>
      <c r="N21" s="58">
        <f t="shared" si="0"/>
        <v>0</v>
      </c>
      <c r="O21" s="58">
        <f t="shared" si="0"/>
        <v>0</v>
      </c>
      <c r="P21" s="58">
        <f aca="true" t="shared" si="4" ref="P21:P94">N21+O21</f>
        <v>0</v>
      </c>
    </row>
    <row r="22" spans="1:16" s="12" customFormat="1" ht="89.25" customHeight="1">
      <c r="A22" s="11" t="s">
        <v>82</v>
      </c>
      <c r="B22" s="11" t="s">
        <v>83</v>
      </c>
      <c r="C22" s="11" t="s">
        <v>15</v>
      </c>
      <c r="D22" s="8" t="s">
        <v>204</v>
      </c>
      <c r="E22" s="8" t="s">
        <v>281</v>
      </c>
      <c r="F22" s="8" t="s">
        <v>270</v>
      </c>
      <c r="G22" s="58">
        <f t="shared" si="1"/>
        <v>168000</v>
      </c>
      <c r="H22" s="59">
        <v>168000</v>
      </c>
      <c r="I22" s="59"/>
      <c r="J22" s="58">
        <f t="shared" si="2"/>
        <v>168000</v>
      </c>
      <c r="K22" s="59"/>
      <c r="L22" s="59"/>
      <c r="M22" s="58">
        <f t="shared" si="3"/>
        <v>0</v>
      </c>
      <c r="N22" s="59"/>
      <c r="O22" s="59"/>
      <c r="P22" s="58">
        <f t="shared" si="4"/>
        <v>0</v>
      </c>
    </row>
    <row r="23" spans="1:16" s="33" customFormat="1" ht="24.75" customHeight="1">
      <c r="A23" s="9" t="s">
        <v>84</v>
      </c>
      <c r="B23" s="9"/>
      <c r="C23" s="9"/>
      <c r="D23" s="10" t="s">
        <v>7</v>
      </c>
      <c r="E23" s="35"/>
      <c r="F23" s="35"/>
      <c r="G23" s="58">
        <f t="shared" si="1"/>
        <v>13396837</v>
      </c>
      <c r="H23" s="58">
        <f>H24</f>
        <v>9558057</v>
      </c>
      <c r="I23" s="58">
        <f>I24</f>
        <v>3638780</v>
      </c>
      <c r="J23" s="58">
        <f t="shared" si="2"/>
        <v>13196837</v>
      </c>
      <c r="K23" s="58">
        <f>K24</f>
        <v>0</v>
      </c>
      <c r="L23" s="58">
        <f>L24</f>
        <v>200000</v>
      </c>
      <c r="M23" s="58">
        <f t="shared" si="3"/>
        <v>200000</v>
      </c>
      <c r="N23" s="58">
        <f>N24</f>
        <v>100000</v>
      </c>
      <c r="O23" s="58">
        <f>O24</f>
        <v>200000</v>
      </c>
      <c r="P23" s="58">
        <f t="shared" si="4"/>
        <v>300000</v>
      </c>
    </row>
    <row r="24" spans="1:16" s="33" customFormat="1" ht="24.75" customHeight="1">
      <c r="A24" s="9" t="s">
        <v>85</v>
      </c>
      <c r="B24" s="9"/>
      <c r="C24" s="9"/>
      <c r="D24" s="10" t="s">
        <v>7</v>
      </c>
      <c r="E24" s="35"/>
      <c r="F24" s="35"/>
      <c r="G24" s="58">
        <f t="shared" si="1"/>
        <v>13396837</v>
      </c>
      <c r="H24" s="58">
        <f>H26+H36+H40+H44+H46+H48+H52+H57+H33+H25+H56+H61+H58+H59+H30+H62+H63+H55+H64+H54</f>
        <v>9558057</v>
      </c>
      <c r="I24" s="58">
        <f>I26+I36+I40+I44+I46+I48+I52+I57+I33+I25+I56+I61+I58+I59+I30+I62+I63+I55+I64+I54</f>
        <v>3638780</v>
      </c>
      <c r="J24" s="58">
        <f t="shared" si="2"/>
        <v>13196837</v>
      </c>
      <c r="K24" s="58">
        <f>K26+K36+K40+K44+K46+K48+K52+K57+K33+K25+K56+K61+K58+K59+K30+K62+K63+K55+K64+K54</f>
        <v>0</v>
      </c>
      <c r="L24" s="58">
        <f>L26+L36+L40+L44+L46+L48+L52+L57+L33+L25+L56+L61+L58+L59+L30+L62+L63+L55+L64+L54</f>
        <v>200000</v>
      </c>
      <c r="M24" s="58">
        <f t="shared" si="3"/>
        <v>200000</v>
      </c>
      <c r="N24" s="58">
        <f>N26+N36+N40+N44+N46+N48+N52+N57+N33+N25+N56+N61+N58+N59+N30+N62+N63+N55+N64+N54</f>
        <v>100000</v>
      </c>
      <c r="O24" s="58">
        <f>O26+O36+O40+O44+O46+O48+O52+O57+O33+O25+O56+O61+O58+O59+O30+O62+O63+O55+O64+O54</f>
        <v>200000</v>
      </c>
      <c r="P24" s="58">
        <f t="shared" si="4"/>
        <v>300000</v>
      </c>
    </row>
    <row r="25" spans="1:16" s="33" customFormat="1" ht="78.75" customHeight="1">
      <c r="A25" s="11" t="s">
        <v>144</v>
      </c>
      <c r="B25" s="11" t="s">
        <v>59</v>
      </c>
      <c r="C25" s="11" t="s">
        <v>145</v>
      </c>
      <c r="D25" s="8" t="s">
        <v>146</v>
      </c>
      <c r="E25" s="8" t="s">
        <v>194</v>
      </c>
      <c r="F25" s="8" t="s">
        <v>179</v>
      </c>
      <c r="G25" s="58">
        <f t="shared" si="1"/>
        <v>100000</v>
      </c>
      <c r="H25" s="58"/>
      <c r="I25" s="58">
        <v>100000</v>
      </c>
      <c r="J25" s="58">
        <f t="shared" si="2"/>
        <v>100000</v>
      </c>
      <c r="K25" s="58"/>
      <c r="L25" s="58"/>
      <c r="M25" s="58">
        <f t="shared" si="3"/>
        <v>0</v>
      </c>
      <c r="N25" s="58"/>
      <c r="O25" s="58"/>
      <c r="P25" s="58">
        <f t="shared" si="4"/>
        <v>0</v>
      </c>
    </row>
    <row r="26" spans="1:16" s="33" customFormat="1" ht="30.75" customHeight="1" hidden="1">
      <c r="A26" s="11" t="s">
        <v>86</v>
      </c>
      <c r="B26" s="11" t="s">
        <v>87</v>
      </c>
      <c r="C26" s="11"/>
      <c r="D26" s="34" t="s">
        <v>155</v>
      </c>
      <c r="E26" s="35"/>
      <c r="F26" s="35"/>
      <c r="G26" s="58">
        <f t="shared" si="1"/>
        <v>4637024</v>
      </c>
      <c r="H26" s="58">
        <f>H27+H28+H29</f>
        <v>4437024</v>
      </c>
      <c r="I26" s="58">
        <f>I27+I28+I29</f>
        <v>0</v>
      </c>
      <c r="J26" s="58">
        <f t="shared" si="2"/>
        <v>4437024</v>
      </c>
      <c r="K26" s="58">
        <f>K27+K28+K29</f>
        <v>0</v>
      </c>
      <c r="L26" s="58">
        <f>L27+L28+L29</f>
        <v>200000</v>
      </c>
      <c r="M26" s="58">
        <f t="shared" si="3"/>
        <v>200000</v>
      </c>
      <c r="N26" s="58">
        <f>N27+N28+N29</f>
        <v>0</v>
      </c>
      <c r="O26" s="58">
        <f>O27+O28+O29</f>
        <v>200000</v>
      </c>
      <c r="P26" s="58">
        <f t="shared" si="4"/>
        <v>200000</v>
      </c>
    </row>
    <row r="27" spans="1:16" s="33" customFormat="1" ht="88.5" customHeight="1">
      <c r="A27" s="68" t="s">
        <v>88</v>
      </c>
      <c r="B27" s="68" t="s">
        <v>89</v>
      </c>
      <c r="C27" s="68" t="s">
        <v>156</v>
      </c>
      <c r="D27" s="91" t="s">
        <v>90</v>
      </c>
      <c r="E27" s="8" t="s">
        <v>282</v>
      </c>
      <c r="F27" s="8" t="s">
        <v>270</v>
      </c>
      <c r="G27" s="58">
        <f t="shared" si="1"/>
        <v>54220</v>
      </c>
      <c r="H27" s="58">
        <v>54220</v>
      </c>
      <c r="I27" s="58"/>
      <c r="J27" s="58">
        <f t="shared" si="2"/>
        <v>54220</v>
      </c>
      <c r="K27" s="58"/>
      <c r="L27" s="58"/>
      <c r="M27" s="58">
        <f t="shared" si="3"/>
        <v>0</v>
      </c>
      <c r="N27" s="58"/>
      <c r="O27" s="58"/>
      <c r="P27" s="58">
        <f t="shared" si="4"/>
        <v>0</v>
      </c>
    </row>
    <row r="28" spans="1:16" s="33" customFormat="1" ht="48.75" customHeight="1" hidden="1">
      <c r="A28" s="69"/>
      <c r="B28" s="69"/>
      <c r="C28" s="69"/>
      <c r="D28" s="92"/>
      <c r="E28" s="32"/>
      <c r="F28" s="32"/>
      <c r="G28" s="58">
        <f t="shared" si="1"/>
        <v>0</v>
      </c>
      <c r="H28" s="58"/>
      <c r="I28" s="58"/>
      <c r="J28" s="58">
        <f t="shared" si="2"/>
        <v>0</v>
      </c>
      <c r="K28" s="58"/>
      <c r="L28" s="58"/>
      <c r="M28" s="58">
        <f t="shared" si="3"/>
        <v>0</v>
      </c>
      <c r="N28" s="58"/>
      <c r="O28" s="58"/>
      <c r="P28" s="58">
        <f t="shared" si="4"/>
        <v>0</v>
      </c>
    </row>
    <row r="29" spans="1:16" s="33" customFormat="1" ht="92.25" customHeight="1">
      <c r="A29" s="70"/>
      <c r="B29" s="70"/>
      <c r="C29" s="70"/>
      <c r="D29" s="92"/>
      <c r="E29" s="8" t="s">
        <v>283</v>
      </c>
      <c r="F29" s="32" t="s">
        <v>292</v>
      </c>
      <c r="G29" s="58">
        <f t="shared" si="1"/>
        <v>4582804</v>
      </c>
      <c r="H29" s="58">
        <v>4382804</v>
      </c>
      <c r="I29" s="58"/>
      <c r="J29" s="58">
        <f t="shared" si="2"/>
        <v>4382804</v>
      </c>
      <c r="K29" s="58"/>
      <c r="L29" s="58">
        <v>200000</v>
      </c>
      <c r="M29" s="58">
        <f t="shared" si="3"/>
        <v>200000</v>
      </c>
      <c r="N29" s="58"/>
      <c r="O29" s="58">
        <v>200000</v>
      </c>
      <c r="P29" s="58">
        <f t="shared" si="4"/>
        <v>200000</v>
      </c>
    </row>
    <row r="30" spans="1:16" s="33" customFormat="1" ht="33" customHeight="1" hidden="1">
      <c r="A30" s="11" t="s">
        <v>166</v>
      </c>
      <c r="B30" s="11" t="s">
        <v>167</v>
      </c>
      <c r="C30" s="46"/>
      <c r="D30" s="30" t="s">
        <v>171</v>
      </c>
      <c r="E30" s="35"/>
      <c r="F30" s="35"/>
      <c r="G30" s="58">
        <f t="shared" si="1"/>
        <v>743509</v>
      </c>
      <c r="H30" s="58">
        <f>H31+H32</f>
        <v>743509</v>
      </c>
      <c r="I30" s="58">
        <f>I31+I32</f>
        <v>0</v>
      </c>
      <c r="J30" s="58">
        <f t="shared" si="2"/>
        <v>743509</v>
      </c>
      <c r="K30" s="58">
        <f>K31+K32</f>
        <v>0</v>
      </c>
      <c r="L30" s="58">
        <f>L31+L32</f>
        <v>0</v>
      </c>
      <c r="M30" s="58">
        <f t="shared" si="3"/>
        <v>0</v>
      </c>
      <c r="N30" s="58">
        <f>N31+N32</f>
        <v>0</v>
      </c>
      <c r="O30" s="58">
        <f>O31+O32</f>
        <v>0</v>
      </c>
      <c r="P30" s="58">
        <f t="shared" si="4"/>
        <v>0</v>
      </c>
    </row>
    <row r="31" spans="1:16" s="33" customFormat="1" ht="42" customHeight="1">
      <c r="A31" s="68" t="s">
        <v>168</v>
      </c>
      <c r="B31" s="68" t="s">
        <v>169</v>
      </c>
      <c r="C31" s="68" t="s">
        <v>170</v>
      </c>
      <c r="D31" s="82" t="s">
        <v>172</v>
      </c>
      <c r="E31" s="8" t="s">
        <v>233</v>
      </c>
      <c r="F31" s="32" t="s">
        <v>270</v>
      </c>
      <c r="G31" s="58">
        <f t="shared" si="1"/>
        <v>35000</v>
      </c>
      <c r="H31" s="58">
        <v>35000</v>
      </c>
      <c r="I31" s="58"/>
      <c r="J31" s="58">
        <f t="shared" si="2"/>
        <v>35000</v>
      </c>
      <c r="K31" s="58"/>
      <c r="L31" s="58"/>
      <c r="M31" s="58">
        <f t="shared" si="3"/>
        <v>0</v>
      </c>
      <c r="N31" s="58"/>
      <c r="O31" s="58"/>
      <c r="P31" s="58">
        <f t="shared" si="4"/>
        <v>0</v>
      </c>
    </row>
    <row r="32" spans="1:16" s="33" customFormat="1" ht="89.25" customHeight="1">
      <c r="A32" s="70"/>
      <c r="B32" s="70"/>
      <c r="C32" s="70"/>
      <c r="D32" s="83"/>
      <c r="E32" s="8" t="s">
        <v>283</v>
      </c>
      <c r="F32" s="32" t="s">
        <v>292</v>
      </c>
      <c r="G32" s="58">
        <f t="shared" si="1"/>
        <v>708509</v>
      </c>
      <c r="H32" s="58">
        <v>708509</v>
      </c>
      <c r="I32" s="58"/>
      <c r="J32" s="58">
        <f t="shared" si="2"/>
        <v>708509</v>
      </c>
      <c r="K32" s="58"/>
      <c r="L32" s="58"/>
      <c r="M32" s="58">
        <f t="shared" si="3"/>
        <v>0</v>
      </c>
      <c r="N32" s="58"/>
      <c r="O32" s="58"/>
      <c r="P32" s="58">
        <f t="shared" si="4"/>
        <v>0</v>
      </c>
    </row>
    <row r="33" spans="1:16" s="33" customFormat="1" ht="27" customHeight="1" hidden="1">
      <c r="A33" s="9"/>
      <c r="B33" s="11" t="s">
        <v>40</v>
      </c>
      <c r="C33" s="9"/>
      <c r="D33" s="8" t="s">
        <v>41</v>
      </c>
      <c r="E33" s="35"/>
      <c r="F33" s="35"/>
      <c r="G33" s="58">
        <f t="shared" si="1"/>
        <v>20000</v>
      </c>
      <c r="H33" s="58">
        <f>H35+H34</f>
        <v>20000</v>
      </c>
      <c r="I33" s="58">
        <f>I35+I34</f>
        <v>0</v>
      </c>
      <c r="J33" s="58">
        <f t="shared" si="2"/>
        <v>20000</v>
      </c>
      <c r="K33" s="58">
        <f>K35+K34</f>
        <v>0</v>
      </c>
      <c r="L33" s="58">
        <f>L35+L34</f>
        <v>0</v>
      </c>
      <c r="M33" s="58">
        <f t="shared" si="3"/>
        <v>0</v>
      </c>
      <c r="N33" s="58">
        <f>N35+N34</f>
        <v>0</v>
      </c>
      <c r="O33" s="58">
        <f>O35+O34</f>
        <v>0</v>
      </c>
      <c r="P33" s="58">
        <f t="shared" si="4"/>
        <v>0</v>
      </c>
    </row>
    <row r="34" spans="1:16" s="33" customFormat="1" ht="93" customHeight="1" hidden="1">
      <c r="A34" s="11" t="s">
        <v>250</v>
      </c>
      <c r="B34" s="11" t="s">
        <v>251</v>
      </c>
      <c r="C34" s="11" t="s">
        <v>31</v>
      </c>
      <c r="D34" s="8" t="s">
        <v>252</v>
      </c>
      <c r="E34" s="8" t="s">
        <v>253</v>
      </c>
      <c r="F34" s="32" t="s">
        <v>245</v>
      </c>
      <c r="G34" s="58">
        <f>J34+M34</f>
        <v>0</v>
      </c>
      <c r="H34" s="58"/>
      <c r="I34" s="58"/>
      <c r="J34" s="58">
        <f>H34+I34</f>
        <v>0</v>
      </c>
      <c r="K34" s="58"/>
      <c r="L34" s="58"/>
      <c r="M34" s="58">
        <f>K34+L34</f>
        <v>0</v>
      </c>
      <c r="N34" s="58"/>
      <c r="O34" s="58"/>
      <c r="P34" s="58">
        <f>N34+O34</f>
        <v>0</v>
      </c>
    </row>
    <row r="35" spans="1:16" s="33" customFormat="1" ht="74.25" customHeight="1">
      <c r="A35" s="11" t="s">
        <v>143</v>
      </c>
      <c r="B35" s="11" t="s">
        <v>42</v>
      </c>
      <c r="C35" s="11" t="s">
        <v>31</v>
      </c>
      <c r="D35" s="8" t="s">
        <v>43</v>
      </c>
      <c r="E35" s="8" t="s">
        <v>194</v>
      </c>
      <c r="F35" s="8" t="s">
        <v>179</v>
      </c>
      <c r="G35" s="58">
        <f t="shared" si="1"/>
        <v>20000</v>
      </c>
      <c r="H35" s="58">
        <v>20000</v>
      </c>
      <c r="I35" s="58"/>
      <c r="J35" s="58">
        <f t="shared" si="2"/>
        <v>20000</v>
      </c>
      <c r="K35" s="58"/>
      <c r="L35" s="58"/>
      <c r="M35" s="58">
        <f t="shared" si="3"/>
        <v>0</v>
      </c>
      <c r="N35" s="58"/>
      <c r="O35" s="58"/>
      <c r="P35" s="58">
        <f t="shared" si="4"/>
        <v>0</v>
      </c>
    </row>
    <row r="36" spans="1:16" s="33" customFormat="1" ht="36" customHeight="1" hidden="1">
      <c r="A36" s="11" t="s">
        <v>98</v>
      </c>
      <c r="B36" s="11" t="s">
        <v>91</v>
      </c>
      <c r="C36" s="11"/>
      <c r="D36" s="8" t="s">
        <v>45</v>
      </c>
      <c r="E36" s="35"/>
      <c r="F36" s="35"/>
      <c r="G36" s="58">
        <f t="shared" si="1"/>
        <v>13500</v>
      </c>
      <c r="H36" s="58">
        <f>H37+H38+H39</f>
        <v>13500</v>
      </c>
      <c r="I36" s="58">
        <f>I37+I38+I39</f>
        <v>0</v>
      </c>
      <c r="J36" s="58">
        <f t="shared" si="2"/>
        <v>13500</v>
      </c>
      <c r="K36" s="58">
        <f>K37+K38+K39</f>
        <v>0</v>
      </c>
      <c r="L36" s="58">
        <f>L37+L38+L39</f>
        <v>0</v>
      </c>
      <c r="M36" s="58">
        <f t="shared" si="3"/>
        <v>0</v>
      </c>
      <c r="N36" s="58">
        <f>N37+N38+N39</f>
        <v>0</v>
      </c>
      <c r="O36" s="58">
        <f>O37+O38+O39</f>
        <v>0</v>
      </c>
      <c r="P36" s="58">
        <f t="shared" si="4"/>
        <v>0</v>
      </c>
    </row>
    <row r="37" spans="1:16" s="33" customFormat="1" ht="49.5" customHeight="1">
      <c r="A37" s="11" t="s">
        <v>92</v>
      </c>
      <c r="B37" s="11" t="s">
        <v>93</v>
      </c>
      <c r="C37" s="11" t="s">
        <v>31</v>
      </c>
      <c r="D37" s="8" t="s">
        <v>94</v>
      </c>
      <c r="E37" s="8" t="s">
        <v>66</v>
      </c>
      <c r="F37" s="32" t="s">
        <v>270</v>
      </c>
      <c r="G37" s="58">
        <f t="shared" si="1"/>
        <v>13500</v>
      </c>
      <c r="H37" s="58">
        <v>13500</v>
      </c>
      <c r="I37" s="58"/>
      <c r="J37" s="58">
        <f t="shared" si="2"/>
        <v>13500</v>
      </c>
      <c r="K37" s="58"/>
      <c r="L37" s="58"/>
      <c r="M37" s="58">
        <f t="shared" si="3"/>
        <v>0</v>
      </c>
      <c r="N37" s="58"/>
      <c r="O37" s="58"/>
      <c r="P37" s="58">
        <f t="shared" si="4"/>
        <v>0</v>
      </c>
    </row>
    <row r="38" spans="1:16" s="33" customFormat="1" ht="84" customHeight="1" hidden="1">
      <c r="A38" s="11" t="s">
        <v>46</v>
      </c>
      <c r="B38" s="11" t="s">
        <v>47</v>
      </c>
      <c r="C38" s="11" t="s">
        <v>31</v>
      </c>
      <c r="D38" s="8" t="s">
        <v>48</v>
      </c>
      <c r="E38" s="35"/>
      <c r="F38" s="35"/>
      <c r="G38" s="58">
        <f t="shared" si="1"/>
        <v>0</v>
      </c>
      <c r="H38" s="58"/>
      <c r="I38" s="58"/>
      <c r="J38" s="58">
        <f t="shared" si="2"/>
        <v>0</v>
      </c>
      <c r="K38" s="58"/>
      <c r="L38" s="58"/>
      <c r="M38" s="58">
        <f t="shared" si="3"/>
        <v>0</v>
      </c>
      <c r="N38" s="58"/>
      <c r="O38" s="58"/>
      <c r="P38" s="58">
        <f t="shared" si="4"/>
        <v>0</v>
      </c>
    </row>
    <row r="39" spans="1:16" s="33" customFormat="1" ht="84" customHeight="1" hidden="1">
      <c r="A39" s="11" t="s">
        <v>49</v>
      </c>
      <c r="B39" s="11" t="s">
        <v>50</v>
      </c>
      <c r="C39" s="11" t="s">
        <v>31</v>
      </c>
      <c r="D39" s="8" t="s">
        <v>51</v>
      </c>
      <c r="E39" s="35"/>
      <c r="F39" s="35"/>
      <c r="G39" s="58">
        <f t="shared" si="1"/>
        <v>0</v>
      </c>
      <c r="H39" s="58"/>
      <c r="I39" s="58"/>
      <c r="J39" s="58">
        <f t="shared" si="2"/>
        <v>0</v>
      </c>
      <c r="K39" s="58"/>
      <c r="L39" s="58"/>
      <c r="M39" s="58">
        <f t="shared" si="3"/>
        <v>0</v>
      </c>
      <c r="N39" s="58"/>
      <c r="O39" s="58"/>
      <c r="P39" s="58">
        <f t="shared" si="4"/>
        <v>0</v>
      </c>
    </row>
    <row r="40" spans="1:16" s="33" customFormat="1" ht="30" customHeight="1" hidden="1">
      <c r="A40" s="11" t="s">
        <v>99</v>
      </c>
      <c r="B40" s="11" t="s">
        <v>44</v>
      </c>
      <c r="C40" s="43"/>
      <c r="D40" s="32" t="s">
        <v>72</v>
      </c>
      <c r="E40" s="35"/>
      <c r="F40" s="35"/>
      <c r="G40" s="58">
        <f t="shared" si="1"/>
        <v>10300</v>
      </c>
      <c r="H40" s="58">
        <f>H43</f>
        <v>10300</v>
      </c>
      <c r="I40" s="58">
        <f>I43</f>
        <v>0</v>
      </c>
      <c r="J40" s="58">
        <f t="shared" si="2"/>
        <v>10300</v>
      </c>
      <c r="K40" s="58">
        <f>K43</f>
        <v>0</v>
      </c>
      <c r="L40" s="58">
        <f>L43</f>
        <v>0</v>
      </c>
      <c r="M40" s="58">
        <f t="shared" si="3"/>
        <v>0</v>
      </c>
      <c r="N40" s="58">
        <f>N43</f>
        <v>0</v>
      </c>
      <c r="O40" s="58">
        <f>O43</f>
        <v>0</v>
      </c>
      <c r="P40" s="58">
        <f t="shared" si="4"/>
        <v>0</v>
      </c>
    </row>
    <row r="41" spans="1:16" s="33" customFormat="1" ht="84" customHeight="1" hidden="1">
      <c r="A41" s="66" t="s">
        <v>52</v>
      </c>
      <c r="B41" s="66" t="s">
        <v>30</v>
      </c>
      <c r="C41" s="66" t="s">
        <v>31</v>
      </c>
      <c r="D41" s="67" t="s">
        <v>32</v>
      </c>
      <c r="E41" s="35"/>
      <c r="F41" s="35"/>
      <c r="G41" s="58">
        <f t="shared" si="1"/>
        <v>0</v>
      </c>
      <c r="H41" s="58"/>
      <c r="I41" s="58"/>
      <c r="J41" s="58">
        <f t="shared" si="2"/>
        <v>0</v>
      </c>
      <c r="K41" s="58"/>
      <c r="L41" s="58"/>
      <c r="M41" s="58">
        <f t="shared" si="3"/>
        <v>0</v>
      </c>
      <c r="N41" s="58"/>
      <c r="O41" s="58"/>
      <c r="P41" s="58">
        <f t="shared" si="4"/>
        <v>0</v>
      </c>
    </row>
    <row r="42" spans="1:16" s="33" customFormat="1" ht="84" customHeight="1" hidden="1">
      <c r="A42" s="66"/>
      <c r="B42" s="66"/>
      <c r="C42" s="66"/>
      <c r="D42" s="67"/>
      <c r="E42" s="35"/>
      <c r="F42" s="35"/>
      <c r="G42" s="58">
        <f t="shared" si="1"/>
        <v>0</v>
      </c>
      <c r="H42" s="58"/>
      <c r="I42" s="58"/>
      <c r="J42" s="58">
        <f t="shared" si="2"/>
        <v>0</v>
      </c>
      <c r="K42" s="58"/>
      <c r="L42" s="58"/>
      <c r="M42" s="58">
        <f t="shared" si="3"/>
        <v>0</v>
      </c>
      <c r="N42" s="58"/>
      <c r="O42" s="58"/>
      <c r="P42" s="58">
        <f t="shared" si="4"/>
        <v>0</v>
      </c>
    </row>
    <row r="43" spans="1:16" s="33" customFormat="1" ht="54" customHeight="1">
      <c r="A43" s="11" t="s">
        <v>95</v>
      </c>
      <c r="B43" s="11" t="s">
        <v>96</v>
      </c>
      <c r="C43" s="11" t="s">
        <v>31</v>
      </c>
      <c r="D43" s="8" t="s">
        <v>81</v>
      </c>
      <c r="E43" s="32" t="s">
        <v>67</v>
      </c>
      <c r="F43" s="8" t="s">
        <v>264</v>
      </c>
      <c r="G43" s="58">
        <f t="shared" si="1"/>
        <v>10300</v>
      </c>
      <c r="H43" s="58">
        <v>10300</v>
      </c>
      <c r="I43" s="58"/>
      <c r="J43" s="58">
        <f t="shared" si="2"/>
        <v>10300</v>
      </c>
      <c r="K43" s="58"/>
      <c r="L43" s="58"/>
      <c r="M43" s="58">
        <f t="shared" si="3"/>
        <v>0</v>
      </c>
      <c r="N43" s="58"/>
      <c r="O43" s="58"/>
      <c r="P43" s="58">
        <f t="shared" si="4"/>
        <v>0</v>
      </c>
    </row>
    <row r="44" spans="1:16" s="33" customFormat="1" ht="35.25" customHeight="1" hidden="1">
      <c r="A44" s="11" t="s">
        <v>100</v>
      </c>
      <c r="B44" s="11" t="s">
        <v>65</v>
      </c>
      <c r="C44" s="11"/>
      <c r="D44" s="44" t="s">
        <v>54</v>
      </c>
      <c r="E44" s="35"/>
      <c r="F44" s="35"/>
      <c r="G44" s="58">
        <f t="shared" si="1"/>
        <v>0</v>
      </c>
      <c r="H44" s="58">
        <f>H45</f>
        <v>0</v>
      </c>
      <c r="I44" s="58">
        <f>I45</f>
        <v>0</v>
      </c>
      <c r="J44" s="58">
        <f t="shared" si="2"/>
        <v>0</v>
      </c>
      <c r="K44" s="58">
        <f>K45</f>
        <v>0</v>
      </c>
      <c r="L44" s="58">
        <f>L45</f>
        <v>0</v>
      </c>
      <c r="M44" s="58">
        <f t="shared" si="3"/>
        <v>0</v>
      </c>
      <c r="N44" s="58">
        <f>N45</f>
        <v>0</v>
      </c>
      <c r="O44" s="58">
        <f>O45</f>
        <v>0</v>
      </c>
      <c r="P44" s="58">
        <f t="shared" si="4"/>
        <v>0</v>
      </c>
    </row>
    <row r="45" spans="1:16" s="33" customFormat="1" ht="90" customHeight="1" hidden="1">
      <c r="A45" s="11" t="s">
        <v>234</v>
      </c>
      <c r="B45" s="11" t="s">
        <v>210</v>
      </c>
      <c r="C45" s="11" t="s">
        <v>28</v>
      </c>
      <c r="D45" s="26" t="s">
        <v>32</v>
      </c>
      <c r="E45" s="8" t="s">
        <v>211</v>
      </c>
      <c r="F45" s="8" t="s">
        <v>232</v>
      </c>
      <c r="G45" s="58">
        <f t="shared" si="1"/>
        <v>0</v>
      </c>
      <c r="H45" s="58"/>
      <c r="I45" s="58"/>
      <c r="J45" s="58">
        <f t="shared" si="2"/>
        <v>0</v>
      </c>
      <c r="K45" s="58"/>
      <c r="L45" s="58"/>
      <c r="M45" s="58">
        <f t="shared" si="3"/>
        <v>0</v>
      </c>
      <c r="N45" s="58"/>
      <c r="O45" s="58"/>
      <c r="P45" s="58">
        <f t="shared" si="4"/>
        <v>0</v>
      </c>
    </row>
    <row r="46" spans="1:16" s="33" customFormat="1" ht="4.5" customHeight="1" hidden="1">
      <c r="A46" s="11" t="s">
        <v>101</v>
      </c>
      <c r="B46" s="28" t="s">
        <v>74</v>
      </c>
      <c r="C46" s="29"/>
      <c r="D46" s="45" t="s">
        <v>75</v>
      </c>
      <c r="E46" s="35"/>
      <c r="F46" s="35"/>
      <c r="G46" s="58">
        <f t="shared" si="1"/>
        <v>216416</v>
      </c>
      <c r="H46" s="58">
        <f>H47</f>
        <v>216416</v>
      </c>
      <c r="I46" s="58">
        <f>I47</f>
        <v>0</v>
      </c>
      <c r="J46" s="58">
        <f t="shared" si="2"/>
        <v>216416</v>
      </c>
      <c r="K46" s="58">
        <f>K47</f>
        <v>0</v>
      </c>
      <c r="L46" s="58">
        <f>L47</f>
        <v>0</v>
      </c>
      <c r="M46" s="58">
        <f t="shared" si="3"/>
        <v>0</v>
      </c>
      <c r="N46" s="58">
        <f>N47</f>
        <v>0</v>
      </c>
      <c r="O46" s="58">
        <f>O47</f>
        <v>0</v>
      </c>
      <c r="P46" s="58">
        <f t="shared" si="4"/>
        <v>0</v>
      </c>
    </row>
    <row r="47" spans="1:16" s="33" customFormat="1" ht="66.75" customHeight="1">
      <c r="A47" s="11" t="s">
        <v>102</v>
      </c>
      <c r="B47" s="11" t="s">
        <v>76</v>
      </c>
      <c r="C47" s="11" t="s">
        <v>33</v>
      </c>
      <c r="D47" s="8" t="s">
        <v>77</v>
      </c>
      <c r="E47" s="32" t="s">
        <v>69</v>
      </c>
      <c r="F47" s="8" t="s">
        <v>232</v>
      </c>
      <c r="G47" s="58">
        <f t="shared" si="1"/>
        <v>216416</v>
      </c>
      <c r="H47" s="58">
        <v>216416</v>
      </c>
      <c r="I47" s="58"/>
      <c r="J47" s="58">
        <f t="shared" si="2"/>
        <v>216416</v>
      </c>
      <c r="K47" s="58"/>
      <c r="L47" s="58"/>
      <c r="M47" s="58">
        <f t="shared" si="3"/>
        <v>0</v>
      </c>
      <c r="N47" s="58"/>
      <c r="O47" s="58"/>
      <c r="P47" s="58">
        <f t="shared" si="4"/>
        <v>0</v>
      </c>
    </row>
    <row r="48" spans="1:16" s="33" customFormat="1" ht="33" customHeight="1" hidden="1">
      <c r="A48" s="11" t="s">
        <v>103</v>
      </c>
      <c r="B48" s="11" t="s">
        <v>56</v>
      </c>
      <c r="C48" s="11"/>
      <c r="D48" s="8" t="s">
        <v>80</v>
      </c>
      <c r="E48" s="32"/>
      <c r="F48" s="32"/>
      <c r="G48" s="58">
        <f t="shared" si="1"/>
        <v>7028</v>
      </c>
      <c r="H48" s="58">
        <f>H49+H50</f>
        <v>7028</v>
      </c>
      <c r="I48" s="58">
        <f>I49+I50</f>
        <v>0</v>
      </c>
      <c r="J48" s="58">
        <f t="shared" si="2"/>
        <v>7028</v>
      </c>
      <c r="K48" s="58">
        <f>K49+K50</f>
        <v>0</v>
      </c>
      <c r="L48" s="58">
        <f>L49+L50</f>
        <v>0</v>
      </c>
      <c r="M48" s="58">
        <f t="shared" si="3"/>
        <v>0</v>
      </c>
      <c r="N48" s="58">
        <f>N49+N50</f>
        <v>0</v>
      </c>
      <c r="O48" s="58">
        <f>O49+O50</f>
        <v>0</v>
      </c>
      <c r="P48" s="58">
        <f t="shared" si="4"/>
        <v>0</v>
      </c>
    </row>
    <row r="49" spans="1:16" s="33" customFormat="1" ht="55.5" customHeight="1">
      <c r="A49" s="66" t="s">
        <v>104</v>
      </c>
      <c r="B49" s="66" t="s">
        <v>78</v>
      </c>
      <c r="C49" s="66" t="s">
        <v>33</v>
      </c>
      <c r="D49" s="67" t="s">
        <v>79</v>
      </c>
      <c r="E49" s="8" t="s">
        <v>66</v>
      </c>
      <c r="F49" s="32" t="s">
        <v>274</v>
      </c>
      <c r="G49" s="58">
        <f t="shared" si="1"/>
        <v>2300</v>
      </c>
      <c r="H49" s="58">
        <v>2300</v>
      </c>
      <c r="I49" s="58"/>
      <c r="J49" s="58">
        <f t="shared" si="2"/>
        <v>2300</v>
      </c>
      <c r="K49" s="58"/>
      <c r="L49" s="58"/>
      <c r="M49" s="58">
        <f t="shared" si="3"/>
        <v>0</v>
      </c>
      <c r="N49" s="58"/>
      <c r="O49" s="58"/>
      <c r="P49" s="58">
        <f t="shared" si="4"/>
        <v>0</v>
      </c>
    </row>
    <row r="50" spans="1:16" s="33" customFormat="1" ht="44.25" customHeight="1">
      <c r="A50" s="66"/>
      <c r="B50" s="66"/>
      <c r="C50" s="66"/>
      <c r="D50" s="67"/>
      <c r="E50" s="32" t="s">
        <v>69</v>
      </c>
      <c r="F50" s="8" t="s">
        <v>232</v>
      </c>
      <c r="G50" s="58">
        <f t="shared" si="1"/>
        <v>4728</v>
      </c>
      <c r="H50" s="58">
        <v>4728</v>
      </c>
      <c r="I50" s="58"/>
      <c r="J50" s="58">
        <f t="shared" si="2"/>
        <v>4728</v>
      </c>
      <c r="K50" s="58"/>
      <c r="L50" s="58"/>
      <c r="M50" s="58">
        <f t="shared" si="3"/>
        <v>0</v>
      </c>
      <c r="N50" s="58"/>
      <c r="O50" s="58"/>
      <c r="P50" s="58">
        <f t="shared" si="4"/>
        <v>0</v>
      </c>
    </row>
    <row r="51" spans="1:16" s="33" customFormat="1" ht="84" customHeight="1" hidden="1">
      <c r="A51" s="11" t="s">
        <v>57</v>
      </c>
      <c r="B51" s="11" t="s">
        <v>27</v>
      </c>
      <c r="C51" s="11" t="s">
        <v>28</v>
      </c>
      <c r="D51" s="8" t="s">
        <v>29</v>
      </c>
      <c r="G51" s="58">
        <f t="shared" si="1"/>
        <v>0</v>
      </c>
      <c r="H51" s="58"/>
      <c r="I51" s="58"/>
      <c r="J51" s="58">
        <f t="shared" si="2"/>
        <v>0</v>
      </c>
      <c r="K51" s="58"/>
      <c r="L51" s="58"/>
      <c r="M51" s="58">
        <f t="shared" si="3"/>
        <v>0</v>
      </c>
      <c r="N51" s="58"/>
      <c r="O51" s="58"/>
      <c r="P51" s="58">
        <f t="shared" si="4"/>
        <v>0</v>
      </c>
    </row>
    <row r="52" spans="1:16" s="33" customFormat="1" ht="61.5" customHeight="1" hidden="1">
      <c r="A52" s="11" t="s">
        <v>197</v>
      </c>
      <c r="B52" s="11" t="s">
        <v>198</v>
      </c>
      <c r="C52" s="11"/>
      <c r="D52" s="26" t="s">
        <v>199</v>
      </c>
      <c r="E52" s="8"/>
      <c r="F52" s="8"/>
      <c r="G52" s="58">
        <f t="shared" si="1"/>
        <v>0</v>
      </c>
      <c r="H52" s="58">
        <f>H53</f>
        <v>0</v>
      </c>
      <c r="I52" s="58">
        <f>I53</f>
        <v>0</v>
      </c>
      <c r="J52" s="58">
        <f t="shared" si="2"/>
        <v>0</v>
      </c>
      <c r="K52" s="58">
        <f>K53</f>
        <v>0</v>
      </c>
      <c r="L52" s="58">
        <f>L53</f>
        <v>0</v>
      </c>
      <c r="M52" s="58">
        <f t="shared" si="3"/>
        <v>0</v>
      </c>
      <c r="N52" s="58">
        <f>N53</f>
        <v>0</v>
      </c>
      <c r="O52" s="58">
        <f>O53</f>
        <v>0</v>
      </c>
      <c r="P52" s="58">
        <f t="shared" si="4"/>
        <v>0</v>
      </c>
    </row>
    <row r="53" spans="1:16" s="33" customFormat="1" ht="85.5" customHeight="1" hidden="1">
      <c r="A53" s="11" t="s">
        <v>200</v>
      </c>
      <c r="B53" s="11" t="s">
        <v>201</v>
      </c>
      <c r="C53" s="11" t="s">
        <v>63</v>
      </c>
      <c r="D53" s="26" t="s">
        <v>202</v>
      </c>
      <c r="E53" s="8" t="s">
        <v>203</v>
      </c>
      <c r="F53" s="32" t="s">
        <v>274</v>
      </c>
      <c r="G53" s="58">
        <f t="shared" si="1"/>
        <v>0</v>
      </c>
      <c r="H53" s="58"/>
      <c r="I53" s="58"/>
      <c r="J53" s="58">
        <f t="shared" si="2"/>
        <v>0</v>
      </c>
      <c r="K53" s="58"/>
      <c r="L53" s="58"/>
      <c r="M53" s="58">
        <f t="shared" si="3"/>
        <v>0</v>
      </c>
      <c r="N53" s="58"/>
      <c r="O53" s="58"/>
      <c r="P53" s="58">
        <f t="shared" si="4"/>
        <v>0</v>
      </c>
    </row>
    <row r="54" spans="1:16" s="33" customFormat="1" ht="63" customHeight="1" hidden="1">
      <c r="A54" s="11" t="s">
        <v>246</v>
      </c>
      <c r="B54" s="11" t="s">
        <v>247</v>
      </c>
      <c r="C54" s="11" t="s">
        <v>63</v>
      </c>
      <c r="D54" s="26" t="s">
        <v>248</v>
      </c>
      <c r="E54" s="8" t="s">
        <v>249</v>
      </c>
      <c r="F54" s="32" t="s">
        <v>245</v>
      </c>
      <c r="G54" s="58">
        <f>J54+M54</f>
        <v>0</v>
      </c>
      <c r="H54" s="58"/>
      <c r="I54" s="58"/>
      <c r="J54" s="58">
        <f>H54+I54</f>
        <v>0</v>
      </c>
      <c r="K54" s="58"/>
      <c r="L54" s="58"/>
      <c r="M54" s="58">
        <f>K54+L54</f>
        <v>0</v>
      </c>
      <c r="N54" s="58"/>
      <c r="O54" s="58"/>
      <c r="P54" s="58">
        <f>N54+O54</f>
        <v>0</v>
      </c>
    </row>
    <row r="55" spans="1:16" s="33" customFormat="1" ht="85.5" customHeight="1" hidden="1">
      <c r="A55" s="11" t="s">
        <v>219</v>
      </c>
      <c r="B55" s="11" t="s">
        <v>220</v>
      </c>
      <c r="C55" s="11" t="s">
        <v>28</v>
      </c>
      <c r="D55" s="26" t="s">
        <v>221</v>
      </c>
      <c r="E55" s="8" t="s">
        <v>203</v>
      </c>
      <c r="F55" s="32" t="s">
        <v>274</v>
      </c>
      <c r="G55" s="58">
        <f t="shared" si="1"/>
        <v>0</v>
      </c>
      <c r="H55" s="58"/>
      <c r="I55" s="58"/>
      <c r="J55" s="58">
        <f t="shared" si="2"/>
        <v>0</v>
      </c>
      <c r="K55" s="58"/>
      <c r="L55" s="58"/>
      <c r="M55" s="58">
        <f t="shared" si="3"/>
        <v>0</v>
      </c>
      <c r="N55" s="58"/>
      <c r="O55" s="58"/>
      <c r="P55" s="58">
        <f t="shared" si="4"/>
        <v>0</v>
      </c>
    </row>
    <row r="56" spans="1:16" s="33" customFormat="1" ht="85.5" customHeight="1" hidden="1">
      <c r="A56" s="11" t="s">
        <v>267</v>
      </c>
      <c r="B56" s="11" t="s">
        <v>268</v>
      </c>
      <c r="C56" s="11" t="s">
        <v>28</v>
      </c>
      <c r="D56" s="32" t="s">
        <v>269</v>
      </c>
      <c r="E56" s="8" t="s">
        <v>203</v>
      </c>
      <c r="F56" s="32" t="s">
        <v>274</v>
      </c>
      <c r="G56" s="58">
        <f t="shared" si="1"/>
        <v>0</v>
      </c>
      <c r="H56" s="58"/>
      <c r="I56" s="58"/>
      <c r="J56" s="58">
        <f t="shared" si="2"/>
        <v>0</v>
      </c>
      <c r="K56" s="58"/>
      <c r="L56" s="58"/>
      <c r="M56" s="58">
        <f t="shared" si="3"/>
        <v>0</v>
      </c>
      <c r="N56" s="58"/>
      <c r="O56" s="58"/>
      <c r="P56" s="58">
        <f t="shared" si="4"/>
        <v>0</v>
      </c>
    </row>
    <row r="57" spans="1:16" s="33" customFormat="1" ht="57.75" customHeight="1">
      <c r="A57" s="11" t="s">
        <v>147</v>
      </c>
      <c r="B57" s="11" t="s">
        <v>148</v>
      </c>
      <c r="C57" s="11" t="s">
        <v>149</v>
      </c>
      <c r="D57" s="32" t="s">
        <v>150</v>
      </c>
      <c r="E57" s="8" t="s">
        <v>151</v>
      </c>
      <c r="F57" s="8" t="s">
        <v>183</v>
      </c>
      <c r="G57" s="58">
        <f t="shared" si="1"/>
        <v>200000</v>
      </c>
      <c r="H57" s="58">
        <v>400000</v>
      </c>
      <c r="I57" s="58">
        <v>-200000</v>
      </c>
      <c r="J57" s="58">
        <f t="shared" si="2"/>
        <v>200000</v>
      </c>
      <c r="K57" s="58"/>
      <c r="L57" s="58"/>
      <c r="M57" s="58">
        <f t="shared" si="3"/>
        <v>0</v>
      </c>
      <c r="N57" s="58"/>
      <c r="O57" s="58"/>
      <c r="P57" s="58">
        <f t="shared" si="4"/>
        <v>0</v>
      </c>
    </row>
    <row r="58" spans="1:16" s="33" customFormat="1" ht="65.25" customHeight="1">
      <c r="A58" s="11" t="s">
        <v>105</v>
      </c>
      <c r="B58" s="11" t="s">
        <v>106</v>
      </c>
      <c r="C58" s="11" t="s">
        <v>58</v>
      </c>
      <c r="D58" s="8" t="s">
        <v>107</v>
      </c>
      <c r="E58" s="8" t="s">
        <v>194</v>
      </c>
      <c r="F58" s="8" t="s">
        <v>179</v>
      </c>
      <c r="G58" s="58">
        <f t="shared" si="1"/>
        <v>85280</v>
      </c>
      <c r="H58" s="58">
        <v>85280</v>
      </c>
      <c r="I58" s="58"/>
      <c r="J58" s="58">
        <f t="shared" si="2"/>
        <v>85280</v>
      </c>
      <c r="K58" s="58"/>
      <c r="L58" s="58"/>
      <c r="M58" s="58">
        <f t="shared" si="3"/>
        <v>0</v>
      </c>
      <c r="N58" s="58"/>
      <c r="O58" s="58"/>
      <c r="P58" s="58">
        <f t="shared" si="4"/>
        <v>0</v>
      </c>
    </row>
    <row r="59" spans="1:16" s="33" customFormat="1" ht="39" customHeight="1" hidden="1">
      <c r="A59" s="28" t="s">
        <v>160</v>
      </c>
      <c r="B59" s="28" t="s">
        <v>162</v>
      </c>
      <c r="C59" s="28"/>
      <c r="D59" s="37" t="s">
        <v>164</v>
      </c>
      <c r="E59" s="40"/>
      <c r="F59" s="40"/>
      <c r="G59" s="58">
        <f t="shared" si="1"/>
        <v>300000</v>
      </c>
      <c r="H59" s="58">
        <f>H60</f>
        <v>300000</v>
      </c>
      <c r="I59" s="58">
        <f>I60</f>
        <v>0</v>
      </c>
      <c r="J59" s="58">
        <f t="shared" si="2"/>
        <v>300000</v>
      </c>
      <c r="K59" s="58">
        <f>K60</f>
        <v>0</v>
      </c>
      <c r="L59" s="58">
        <f>L60</f>
        <v>0</v>
      </c>
      <c r="M59" s="58">
        <f t="shared" si="3"/>
        <v>0</v>
      </c>
      <c r="N59" s="58">
        <f>N60</f>
        <v>0</v>
      </c>
      <c r="O59" s="58">
        <f>O60</f>
        <v>0</v>
      </c>
      <c r="P59" s="58">
        <f t="shared" si="4"/>
        <v>0</v>
      </c>
    </row>
    <row r="60" spans="1:16" s="33" customFormat="1" ht="69.75" customHeight="1">
      <c r="A60" s="28" t="s">
        <v>161</v>
      </c>
      <c r="B60" s="28" t="s">
        <v>163</v>
      </c>
      <c r="C60" s="28" t="s">
        <v>21</v>
      </c>
      <c r="D60" s="52" t="s">
        <v>285</v>
      </c>
      <c r="E60" s="8" t="s">
        <v>184</v>
      </c>
      <c r="F60" s="8" t="s">
        <v>180</v>
      </c>
      <c r="G60" s="58">
        <f t="shared" si="1"/>
        <v>300000</v>
      </c>
      <c r="H60" s="58">
        <v>300000</v>
      </c>
      <c r="I60" s="58"/>
      <c r="J60" s="58">
        <f t="shared" si="2"/>
        <v>300000</v>
      </c>
      <c r="K60" s="58"/>
      <c r="L60" s="58"/>
      <c r="M60" s="58">
        <f t="shared" si="3"/>
        <v>0</v>
      </c>
      <c r="N60" s="58"/>
      <c r="O60" s="58"/>
      <c r="P60" s="58">
        <f t="shared" si="4"/>
        <v>0</v>
      </c>
    </row>
    <row r="61" spans="1:16" s="33" customFormat="1" ht="66.75" customHeight="1">
      <c r="A61" s="28" t="s">
        <v>152</v>
      </c>
      <c r="B61" s="28" t="s">
        <v>153</v>
      </c>
      <c r="C61" s="28" t="s">
        <v>59</v>
      </c>
      <c r="D61" s="37" t="s">
        <v>154</v>
      </c>
      <c r="E61" s="8" t="s">
        <v>194</v>
      </c>
      <c r="F61" s="8" t="s">
        <v>179</v>
      </c>
      <c r="G61" s="58">
        <f t="shared" si="1"/>
        <v>3325000</v>
      </c>
      <c r="H61" s="58">
        <v>3325000</v>
      </c>
      <c r="I61" s="58"/>
      <c r="J61" s="58">
        <f t="shared" si="2"/>
        <v>3325000</v>
      </c>
      <c r="K61" s="58"/>
      <c r="L61" s="58"/>
      <c r="M61" s="58">
        <f t="shared" si="3"/>
        <v>0</v>
      </c>
      <c r="N61" s="58"/>
      <c r="O61" s="58"/>
      <c r="P61" s="58">
        <f t="shared" si="4"/>
        <v>0</v>
      </c>
    </row>
    <row r="62" spans="1:16" s="33" customFormat="1" ht="173.25" customHeight="1">
      <c r="A62" s="68" t="s">
        <v>216</v>
      </c>
      <c r="B62" s="68" t="s">
        <v>215</v>
      </c>
      <c r="C62" s="68" t="s">
        <v>59</v>
      </c>
      <c r="D62" s="71" t="s">
        <v>217</v>
      </c>
      <c r="E62" s="8" t="s">
        <v>293</v>
      </c>
      <c r="F62" s="32" t="s">
        <v>294</v>
      </c>
      <c r="G62" s="58">
        <f t="shared" si="1"/>
        <v>3738780</v>
      </c>
      <c r="H62" s="58"/>
      <c r="I62" s="58">
        <v>3738780</v>
      </c>
      <c r="J62" s="58">
        <f t="shared" si="2"/>
        <v>3738780</v>
      </c>
      <c r="K62" s="58"/>
      <c r="L62" s="58"/>
      <c r="M62" s="58">
        <f t="shared" si="3"/>
        <v>0</v>
      </c>
      <c r="N62" s="58"/>
      <c r="O62" s="58"/>
      <c r="P62" s="58">
        <f t="shared" si="4"/>
        <v>0</v>
      </c>
    </row>
    <row r="63" spans="1:16" s="33" customFormat="1" ht="66.75" customHeight="1" hidden="1">
      <c r="A63" s="69"/>
      <c r="B63" s="69"/>
      <c r="C63" s="69"/>
      <c r="D63" s="72"/>
      <c r="E63" s="8" t="s">
        <v>218</v>
      </c>
      <c r="F63" s="8" t="s">
        <v>196</v>
      </c>
      <c r="G63" s="58">
        <f t="shared" si="1"/>
        <v>0</v>
      </c>
      <c r="H63" s="58"/>
      <c r="I63" s="58"/>
      <c r="J63" s="58">
        <f t="shared" si="2"/>
        <v>0</v>
      </c>
      <c r="K63" s="58"/>
      <c r="L63" s="58"/>
      <c r="M63" s="58">
        <f t="shared" si="3"/>
        <v>0</v>
      </c>
      <c r="N63" s="58">
        <v>100000</v>
      </c>
      <c r="O63" s="58"/>
      <c r="P63" s="58">
        <f t="shared" si="4"/>
        <v>100000</v>
      </c>
    </row>
    <row r="64" spans="1:16" s="33" customFormat="1" ht="66.75" customHeight="1" hidden="1">
      <c r="A64" s="70"/>
      <c r="B64" s="70"/>
      <c r="C64" s="70"/>
      <c r="D64" s="73"/>
      <c r="E64" s="8" t="s">
        <v>194</v>
      </c>
      <c r="F64" s="8" t="s">
        <v>179</v>
      </c>
      <c r="G64" s="58">
        <f>J64+M64</f>
        <v>0</v>
      </c>
      <c r="H64" s="58"/>
      <c r="I64" s="58"/>
      <c r="J64" s="58">
        <f>H64+I64</f>
        <v>0</v>
      </c>
      <c r="K64" s="58"/>
      <c r="L64" s="58"/>
      <c r="M64" s="58">
        <f>K64+L64</f>
        <v>0</v>
      </c>
      <c r="N64" s="58"/>
      <c r="O64" s="58"/>
      <c r="P64" s="58">
        <f>N64+O64</f>
        <v>0</v>
      </c>
    </row>
    <row r="65" spans="1:16" s="33" customFormat="1" ht="44.25" customHeight="1">
      <c r="A65" s="9" t="s">
        <v>108</v>
      </c>
      <c r="B65" s="9"/>
      <c r="C65" s="9"/>
      <c r="D65" s="10" t="s">
        <v>16</v>
      </c>
      <c r="E65" s="35"/>
      <c r="F65" s="35"/>
      <c r="G65" s="58">
        <f t="shared" si="1"/>
        <v>4461858</v>
      </c>
      <c r="H65" s="58">
        <f>H66</f>
        <v>2375729</v>
      </c>
      <c r="I65" s="58">
        <f>I66</f>
        <v>0</v>
      </c>
      <c r="J65" s="58">
        <f t="shared" si="2"/>
        <v>2375729</v>
      </c>
      <c r="K65" s="58">
        <f>K66</f>
        <v>2086129</v>
      </c>
      <c r="L65" s="58">
        <f>L66</f>
        <v>0</v>
      </c>
      <c r="M65" s="58">
        <f t="shared" si="3"/>
        <v>2086129</v>
      </c>
      <c r="N65" s="58">
        <f>N66</f>
        <v>2086129</v>
      </c>
      <c r="O65" s="58">
        <f>O66</f>
        <v>0</v>
      </c>
      <c r="P65" s="58">
        <f t="shared" si="4"/>
        <v>2086129</v>
      </c>
    </row>
    <row r="66" spans="1:16" s="33" customFormat="1" ht="42" customHeight="1">
      <c r="A66" s="9" t="s">
        <v>109</v>
      </c>
      <c r="B66" s="9"/>
      <c r="C66" s="9"/>
      <c r="D66" s="10" t="s">
        <v>16</v>
      </c>
      <c r="E66" s="35"/>
      <c r="F66" s="35"/>
      <c r="G66" s="58">
        <f t="shared" si="1"/>
        <v>4461858</v>
      </c>
      <c r="H66" s="58">
        <f>H67+H68+H69+H70+H73+H75+H78+H77+H71+H72+H76</f>
        <v>2375729</v>
      </c>
      <c r="I66" s="58">
        <f>I67+I68+I69+I70+I73+I75+I78+I77+I71+I72+I76</f>
        <v>0</v>
      </c>
      <c r="J66" s="58">
        <f t="shared" si="2"/>
        <v>2375729</v>
      </c>
      <c r="K66" s="58">
        <f>K67+K68+K69+K70+K73+K75+K78+K77+K71+K72+K76</f>
        <v>2086129</v>
      </c>
      <c r="L66" s="58">
        <f>L67+L68+L69+L70+L73+L75+L78+L77+L71+L72+L76</f>
        <v>0</v>
      </c>
      <c r="M66" s="58">
        <f t="shared" si="3"/>
        <v>2086129</v>
      </c>
      <c r="N66" s="58">
        <f>N67+N68+N69+N70+N73+N75+N78+N77+N71+N72+N76</f>
        <v>2086129</v>
      </c>
      <c r="O66" s="58">
        <f>O67+O68+O69+O70+O73+O75+O78+O77+O71+O72+O76</f>
        <v>0</v>
      </c>
      <c r="P66" s="58">
        <f t="shared" si="4"/>
        <v>2086129</v>
      </c>
    </row>
    <row r="67" spans="1:16" s="33" customFormat="1" ht="96.75" customHeight="1">
      <c r="A67" s="11" t="s">
        <v>110</v>
      </c>
      <c r="B67" s="11" t="s">
        <v>17</v>
      </c>
      <c r="C67" s="11" t="s">
        <v>18</v>
      </c>
      <c r="D67" s="8" t="s">
        <v>286</v>
      </c>
      <c r="E67" s="32" t="s">
        <v>238</v>
      </c>
      <c r="F67" s="8" t="s">
        <v>270</v>
      </c>
      <c r="G67" s="58">
        <f t="shared" si="1"/>
        <v>4341336</v>
      </c>
      <c r="H67" s="58">
        <v>2255207</v>
      </c>
      <c r="I67" s="58"/>
      <c r="J67" s="58">
        <f t="shared" si="2"/>
        <v>2255207</v>
      </c>
      <c r="K67" s="58">
        <v>2086129</v>
      </c>
      <c r="L67" s="58"/>
      <c r="M67" s="58">
        <f t="shared" si="3"/>
        <v>2086129</v>
      </c>
      <c r="N67" s="58">
        <v>2086129</v>
      </c>
      <c r="O67" s="58"/>
      <c r="P67" s="58">
        <f t="shared" si="4"/>
        <v>2086129</v>
      </c>
    </row>
    <row r="68" spans="1:16" s="33" customFormat="1" ht="49.5" customHeight="1" hidden="1">
      <c r="A68" s="66" t="s">
        <v>111</v>
      </c>
      <c r="B68" s="108" t="s">
        <v>22</v>
      </c>
      <c r="C68" s="66" t="s">
        <v>23</v>
      </c>
      <c r="D68" s="67" t="s">
        <v>287</v>
      </c>
      <c r="E68" s="32" t="s">
        <v>67</v>
      </c>
      <c r="F68" s="8" t="s">
        <v>264</v>
      </c>
      <c r="G68" s="58">
        <f t="shared" si="1"/>
        <v>0</v>
      </c>
      <c r="H68" s="58"/>
      <c r="I68" s="58"/>
      <c r="J68" s="58">
        <f t="shared" si="2"/>
        <v>0</v>
      </c>
      <c r="K68" s="58"/>
      <c r="L68" s="58"/>
      <c r="M68" s="58">
        <f t="shared" si="3"/>
        <v>0</v>
      </c>
      <c r="N68" s="58"/>
      <c r="O68" s="58"/>
      <c r="P68" s="58">
        <f t="shared" si="4"/>
        <v>0</v>
      </c>
    </row>
    <row r="69" spans="1:16" s="33" customFormat="1" ht="50.25" customHeight="1">
      <c r="A69" s="66"/>
      <c r="B69" s="108"/>
      <c r="C69" s="66"/>
      <c r="D69" s="67"/>
      <c r="E69" s="32" t="s">
        <v>238</v>
      </c>
      <c r="F69" s="8" t="s">
        <v>270</v>
      </c>
      <c r="G69" s="58">
        <f t="shared" si="1"/>
        <v>44369</v>
      </c>
      <c r="H69" s="58">
        <v>44369</v>
      </c>
      <c r="I69" s="58"/>
      <c r="J69" s="58">
        <f t="shared" si="2"/>
        <v>44369</v>
      </c>
      <c r="K69" s="58"/>
      <c r="L69" s="58"/>
      <c r="M69" s="58">
        <f t="shared" si="3"/>
        <v>0</v>
      </c>
      <c r="N69" s="58"/>
      <c r="O69" s="58"/>
      <c r="P69" s="58">
        <f t="shared" si="4"/>
        <v>0</v>
      </c>
    </row>
    <row r="70" spans="1:16" s="33" customFormat="1" ht="51.75" customHeight="1">
      <c r="A70" s="66"/>
      <c r="B70" s="108"/>
      <c r="C70" s="66"/>
      <c r="D70" s="67"/>
      <c r="E70" s="8" t="s">
        <v>66</v>
      </c>
      <c r="F70" s="32" t="s">
        <v>270</v>
      </c>
      <c r="G70" s="58">
        <f t="shared" si="1"/>
        <v>5280</v>
      </c>
      <c r="H70" s="58">
        <v>5280</v>
      </c>
      <c r="I70" s="58"/>
      <c r="J70" s="58">
        <f t="shared" si="2"/>
        <v>5280</v>
      </c>
      <c r="K70" s="58"/>
      <c r="L70" s="58"/>
      <c r="M70" s="58">
        <f t="shared" si="3"/>
        <v>0</v>
      </c>
      <c r="N70" s="58"/>
      <c r="O70" s="58"/>
      <c r="P70" s="58">
        <f t="shared" si="4"/>
        <v>0</v>
      </c>
    </row>
    <row r="71" spans="1:16" s="33" customFormat="1" ht="60.75" customHeight="1" hidden="1">
      <c r="A71" s="66"/>
      <c r="B71" s="108"/>
      <c r="C71" s="66"/>
      <c r="D71" s="67"/>
      <c r="E71" s="8" t="s">
        <v>243</v>
      </c>
      <c r="F71" s="8" t="s">
        <v>232</v>
      </c>
      <c r="G71" s="58">
        <f t="shared" si="1"/>
        <v>0</v>
      </c>
      <c r="H71" s="58"/>
      <c r="I71" s="58"/>
      <c r="J71" s="58">
        <f t="shared" si="2"/>
        <v>0</v>
      </c>
      <c r="K71" s="58"/>
      <c r="L71" s="58"/>
      <c r="M71" s="58">
        <f t="shared" si="3"/>
        <v>0</v>
      </c>
      <c r="N71" s="58"/>
      <c r="O71" s="58"/>
      <c r="P71" s="58">
        <f t="shared" si="4"/>
        <v>0</v>
      </c>
    </row>
    <row r="72" spans="1:16" s="33" customFormat="1" ht="60.75" customHeight="1" hidden="1">
      <c r="A72" s="11" t="s">
        <v>239</v>
      </c>
      <c r="B72" s="63" t="s">
        <v>240</v>
      </c>
      <c r="C72" s="11" t="s">
        <v>241</v>
      </c>
      <c r="D72" s="8" t="s">
        <v>242</v>
      </c>
      <c r="E72" s="8" t="s">
        <v>243</v>
      </c>
      <c r="F72" s="8" t="s">
        <v>232</v>
      </c>
      <c r="G72" s="58">
        <f t="shared" si="1"/>
        <v>0</v>
      </c>
      <c r="H72" s="58"/>
      <c r="I72" s="58"/>
      <c r="J72" s="58">
        <f t="shared" si="2"/>
        <v>0</v>
      </c>
      <c r="K72" s="58"/>
      <c r="L72" s="58"/>
      <c r="M72" s="58">
        <f t="shared" si="3"/>
        <v>0</v>
      </c>
      <c r="N72" s="58"/>
      <c r="O72" s="58"/>
      <c r="P72" s="58">
        <f t="shared" si="4"/>
        <v>0</v>
      </c>
    </row>
    <row r="73" spans="1:16" s="33" customFormat="1" ht="40.5" customHeight="1" hidden="1">
      <c r="A73" s="11" t="s">
        <v>112</v>
      </c>
      <c r="B73" s="11" t="s">
        <v>55</v>
      </c>
      <c r="C73" s="46"/>
      <c r="D73" s="30" t="s">
        <v>73</v>
      </c>
      <c r="E73" s="35"/>
      <c r="F73" s="35"/>
      <c r="G73" s="58">
        <f t="shared" si="1"/>
        <v>70873</v>
      </c>
      <c r="H73" s="58">
        <f>H74</f>
        <v>70873</v>
      </c>
      <c r="I73" s="58">
        <f>I74</f>
        <v>0</v>
      </c>
      <c r="J73" s="58">
        <f t="shared" si="2"/>
        <v>70873</v>
      </c>
      <c r="K73" s="58">
        <f>K74</f>
        <v>0</v>
      </c>
      <c r="L73" s="58">
        <f>L74</f>
        <v>0</v>
      </c>
      <c r="M73" s="58">
        <f t="shared" si="3"/>
        <v>0</v>
      </c>
      <c r="N73" s="58">
        <f>N74</f>
        <v>0</v>
      </c>
      <c r="O73" s="58">
        <f>O74</f>
        <v>0</v>
      </c>
      <c r="P73" s="58">
        <f t="shared" si="4"/>
        <v>0</v>
      </c>
    </row>
    <row r="74" spans="1:16" s="33" customFormat="1" ht="47.25" customHeight="1">
      <c r="A74" s="11" t="s">
        <v>113</v>
      </c>
      <c r="B74" s="11" t="s">
        <v>68</v>
      </c>
      <c r="C74" s="11" t="s">
        <v>33</v>
      </c>
      <c r="D74" s="8" t="s">
        <v>34</v>
      </c>
      <c r="E74" s="32" t="s">
        <v>69</v>
      </c>
      <c r="F74" s="8" t="s">
        <v>232</v>
      </c>
      <c r="G74" s="58">
        <f t="shared" si="1"/>
        <v>70873</v>
      </c>
      <c r="H74" s="58">
        <v>70873</v>
      </c>
      <c r="I74" s="58"/>
      <c r="J74" s="58">
        <f t="shared" si="2"/>
        <v>70873</v>
      </c>
      <c r="K74" s="58"/>
      <c r="L74" s="58"/>
      <c r="M74" s="58">
        <f t="shared" si="3"/>
        <v>0</v>
      </c>
      <c r="N74" s="58"/>
      <c r="O74" s="58"/>
      <c r="P74" s="58">
        <f t="shared" si="4"/>
        <v>0</v>
      </c>
    </row>
    <row r="75" spans="1:16" s="33" customFormat="1" ht="96" customHeight="1" hidden="1">
      <c r="A75" s="11" t="s">
        <v>209</v>
      </c>
      <c r="B75" s="11" t="s">
        <v>210</v>
      </c>
      <c r="C75" s="11" t="s">
        <v>28</v>
      </c>
      <c r="D75" s="26" t="s">
        <v>32</v>
      </c>
      <c r="E75" s="8" t="s">
        <v>211</v>
      </c>
      <c r="F75" s="8" t="s">
        <v>232</v>
      </c>
      <c r="G75" s="58">
        <f t="shared" si="1"/>
        <v>0</v>
      </c>
      <c r="H75" s="58"/>
      <c r="I75" s="58"/>
      <c r="J75" s="58">
        <f t="shared" si="2"/>
        <v>0</v>
      </c>
      <c r="K75" s="58"/>
      <c r="L75" s="58"/>
      <c r="M75" s="58">
        <f t="shared" si="3"/>
        <v>0</v>
      </c>
      <c r="N75" s="58"/>
      <c r="O75" s="58"/>
      <c r="P75" s="58">
        <f t="shared" si="4"/>
        <v>0</v>
      </c>
    </row>
    <row r="76" spans="1:16" s="33" customFormat="1" ht="96" customHeight="1" hidden="1">
      <c r="A76" s="11" t="s">
        <v>254</v>
      </c>
      <c r="B76" s="11" t="s">
        <v>255</v>
      </c>
      <c r="C76" s="11" t="s">
        <v>63</v>
      </c>
      <c r="D76" s="26" t="s">
        <v>256</v>
      </c>
      <c r="E76" s="32" t="s">
        <v>238</v>
      </c>
      <c r="F76" s="32" t="s">
        <v>270</v>
      </c>
      <c r="G76" s="58">
        <f>J76+M76</f>
        <v>0</v>
      </c>
      <c r="H76" s="58"/>
      <c r="I76" s="58"/>
      <c r="J76" s="58">
        <f>H76+I76</f>
        <v>0</v>
      </c>
      <c r="K76" s="58"/>
      <c r="L76" s="58"/>
      <c r="M76" s="58">
        <f>K76+L76</f>
        <v>0</v>
      </c>
      <c r="N76" s="58"/>
      <c r="O76" s="58"/>
      <c r="P76" s="58">
        <f>N76+O76</f>
        <v>0</v>
      </c>
    </row>
    <row r="77" spans="1:16" s="33" customFormat="1" ht="64.5" customHeight="1" hidden="1">
      <c r="A77" s="11" t="s">
        <v>226</v>
      </c>
      <c r="B77" s="11" t="s">
        <v>227</v>
      </c>
      <c r="C77" s="11" t="s">
        <v>63</v>
      </c>
      <c r="D77" s="26" t="s">
        <v>228</v>
      </c>
      <c r="E77" s="32" t="s">
        <v>238</v>
      </c>
      <c r="F77" s="32" t="s">
        <v>270</v>
      </c>
      <c r="G77" s="58">
        <f t="shared" si="1"/>
        <v>0</v>
      </c>
      <c r="H77" s="58"/>
      <c r="I77" s="58"/>
      <c r="J77" s="58">
        <f t="shared" si="2"/>
        <v>0</v>
      </c>
      <c r="K77" s="58"/>
      <c r="L77" s="58"/>
      <c r="M77" s="58">
        <f t="shared" si="3"/>
        <v>0</v>
      </c>
      <c r="N77" s="58"/>
      <c r="O77" s="58"/>
      <c r="P77" s="58">
        <f t="shared" si="4"/>
        <v>0</v>
      </c>
    </row>
    <row r="78" spans="1:16" s="33" customFormat="1" ht="78" customHeight="1" hidden="1">
      <c r="A78" s="11" t="s">
        <v>222</v>
      </c>
      <c r="B78" s="11" t="s">
        <v>220</v>
      </c>
      <c r="C78" s="11" t="s">
        <v>28</v>
      </c>
      <c r="D78" s="26" t="s">
        <v>221</v>
      </c>
      <c r="E78" s="8" t="s">
        <v>238</v>
      </c>
      <c r="F78" s="32" t="s">
        <v>270</v>
      </c>
      <c r="G78" s="58">
        <f>J78+M78</f>
        <v>0</v>
      </c>
      <c r="H78" s="58"/>
      <c r="I78" s="58"/>
      <c r="J78" s="58">
        <f>H78+I78</f>
        <v>0</v>
      </c>
      <c r="K78" s="58"/>
      <c r="L78" s="58"/>
      <c r="M78" s="58">
        <f>K78+L78</f>
        <v>0</v>
      </c>
      <c r="N78" s="58"/>
      <c r="O78" s="58"/>
      <c r="P78" s="58">
        <f>N78+O78</f>
        <v>0</v>
      </c>
    </row>
    <row r="79" spans="1:16" s="41" customFormat="1" ht="49.5" customHeight="1">
      <c r="A79" s="9" t="s">
        <v>127</v>
      </c>
      <c r="B79" s="9"/>
      <c r="C79" s="9"/>
      <c r="D79" s="19" t="s">
        <v>8</v>
      </c>
      <c r="E79" s="36"/>
      <c r="F79" s="36"/>
      <c r="G79" s="58">
        <f t="shared" si="1"/>
        <v>2604663</v>
      </c>
      <c r="H79" s="60">
        <f>H80</f>
        <v>2292163</v>
      </c>
      <c r="I79" s="60">
        <f>I80</f>
        <v>0</v>
      </c>
      <c r="J79" s="58">
        <f t="shared" si="2"/>
        <v>2292163</v>
      </c>
      <c r="K79" s="60">
        <f>K80</f>
        <v>312500</v>
      </c>
      <c r="L79" s="60">
        <f>L80</f>
        <v>0</v>
      </c>
      <c r="M79" s="58">
        <f t="shared" si="3"/>
        <v>312500</v>
      </c>
      <c r="N79" s="60">
        <f>N80</f>
        <v>312500</v>
      </c>
      <c r="O79" s="60">
        <f>O80</f>
        <v>0</v>
      </c>
      <c r="P79" s="58">
        <f t="shared" si="4"/>
        <v>312500</v>
      </c>
    </row>
    <row r="80" spans="1:16" s="41" customFormat="1" ht="49.5" customHeight="1">
      <c r="A80" s="9" t="s">
        <v>128</v>
      </c>
      <c r="B80" s="9"/>
      <c r="C80" s="9"/>
      <c r="D80" s="19" t="s">
        <v>8</v>
      </c>
      <c r="E80" s="36"/>
      <c r="F80" s="36"/>
      <c r="G80" s="58">
        <f t="shared" si="1"/>
        <v>2604663</v>
      </c>
      <c r="H80" s="60">
        <f>H81+H88+H89+H90+H91+H94+H86+H87+H85+H99+H98</f>
        <v>2292163</v>
      </c>
      <c r="I80" s="60">
        <f>I81+I88+I89+I90+I91+I94+I86+I87+I85+I99+I98</f>
        <v>0</v>
      </c>
      <c r="J80" s="58">
        <f t="shared" si="2"/>
        <v>2292163</v>
      </c>
      <c r="K80" s="60">
        <f>K81+K88+K89+K90+K91+K94+K86+K87+K85+K99+K98</f>
        <v>312500</v>
      </c>
      <c r="L80" s="60">
        <f>L81+L88+L89+L90+L91+L94+L86+L87+L85+L99+L98</f>
        <v>0</v>
      </c>
      <c r="M80" s="58">
        <f t="shared" si="3"/>
        <v>312500</v>
      </c>
      <c r="N80" s="60">
        <f>N81+N88+N89+N90+N91+N94+N86+N87+N85+N99+N98</f>
        <v>312500</v>
      </c>
      <c r="O80" s="60">
        <f>O81+O88+O89+O90+O91+O94+O86+O87+O85+O99+O98</f>
        <v>0</v>
      </c>
      <c r="P80" s="58">
        <f t="shared" si="4"/>
        <v>312500</v>
      </c>
    </row>
    <row r="81" spans="1:16" s="41" customFormat="1" ht="64.5" customHeight="1" hidden="1">
      <c r="A81" s="28" t="s">
        <v>129</v>
      </c>
      <c r="B81" s="28" t="s">
        <v>64</v>
      </c>
      <c r="C81" s="47"/>
      <c r="D81" s="48" t="s">
        <v>133</v>
      </c>
      <c r="E81" s="36"/>
      <c r="F81" s="36"/>
      <c r="G81" s="58">
        <f t="shared" si="1"/>
        <v>1568192</v>
      </c>
      <c r="H81" s="60">
        <f>H82+H84</f>
        <v>1568192</v>
      </c>
      <c r="I81" s="60">
        <f>I82+I84</f>
        <v>0</v>
      </c>
      <c r="J81" s="58">
        <f t="shared" si="2"/>
        <v>1568192</v>
      </c>
      <c r="K81" s="60">
        <f>K82+K84</f>
        <v>0</v>
      </c>
      <c r="L81" s="60">
        <f>L82+L84</f>
        <v>0</v>
      </c>
      <c r="M81" s="58">
        <f t="shared" si="3"/>
        <v>0</v>
      </c>
      <c r="N81" s="60">
        <f>N82+N84</f>
        <v>0</v>
      </c>
      <c r="O81" s="60">
        <f>O82+O84</f>
        <v>0</v>
      </c>
      <c r="P81" s="58">
        <f t="shared" si="4"/>
        <v>0</v>
      </c>
    </row>
    <row r="82" spans="1:16" s="41" customFormat="1" ht="73.5" customHeight="1">
      <c r="A82" s="28" t="s">
        <v>136</v>
      </c>
      <c r="B82" s="28" t="s">
        <v>132</v>
      </c>
      <c r="C82" s="28" t="s">
        <v>35</v>
      </c>
      <c r="D82" s="48" t="s">
        <v>38</v>
      </c>
      <c r="E82" s="34" t="s">
        <v>66</v>
      </c>
      <c r="F82" s="32" t="s">
        <v>270</v>
      </c>
      <c r="G82" s="58">
        <f t="shared" si="1"/>
        <v>11455</v>
      </c>
      <c r="H82" s="60">
        <v>11455</v>
      </c>
      <c r="I82" s="60"/>
      <c r="J82" s="58">
        <f t="shared" si="2"/>
        <v>11455</v>
      </c>
      <c r="K82" s="60"/>
      <c r="L82" s="60"/>
      <c r="M82" s="58">
        <f t="shared" si="3"/>
        <v>0</v>
      </c>
      <c r="N82" s="60"/>
      <c r="O82" s="60"/>
      <c r="P82" s="58">
        <f t="shared" si="4"/>
        <v>0</v>
      </c>
    </row>
    <row r="83" spans="1:16" s="41" customFormat="1" ht="45" customHeight="1" hidden="1">
      <c r="A83" s="28" t="s">
        <v>36</v>
      </c>
      <c r="B83" s="28" t="s">
        <v>37</v>
      </c>
      <c r="C83" s="28" t="s">
        <v>35</v>
      </c>
      <c r="D83" s="27" t="s">
        <v>38</v>
      </c>
      <c r="E83" s="36"/>
      <c r="F83" s="36"/>
      <c r="G83" s="58">
        <f t="shared" si="1"/>
        <v>0</v>
      </c>
      <c r="H83" s="60"/>
      <c r="I83" s="60"/>
      <c r="J83" s="58">
        <f t="shared" si="2"/>
        <v>0</v>
      </c>
      <c r="K83" s="60"/>
      <c r="L83" s="60"/>
      <c r="M83" s="58">
        <f t="shared" si="3"/>
        <v>0</v>
      </c>
      <c r="N83" s="60"/>
      <c r="O83" s="60"/>
      <c r="P83" s="58">
        <f t="shared" si="4"/>
        <v>0</v>
      </c>
    </row>
    <row r="84" spans="1:16" s="41" customFormat="1" ht="114.75" customHeight="1">
      <c r="A84" s="28" t="s">
        <v>134</v>
      </c>
      <c r="B84" s="28" t="s">
        <v>135</v>
      </c>
      <c r="C84" s="28" t="s">
        <v>35</v>
      </c>
      <c r="D84" s="27" t="s">
        <v>39</v>
      </c>
      <c r="E84" s="34" t="s">
        <v>288</v>
      </c>
      <c r="F84" s="32" t="s">
        <v>270</v>
      </c>
      <c r="G84" s="58">
        <f t="shared" si="1"/>
        <v>1556737</v>
      </c>
      <c r="H84" s="60">
        <v>1556737</v>
      </c>
      <c r="I84" s="60"/>
      <c r="J84" s="58">
        <f t="shared" si="2"/>
        <v>1556737</v>
      </c>
      <c r="K84" s="60"/>
      <c r="L84" s="60"/>
      <c r="M84" s="58">
        <f t="shared" si="3"/>
        <v>0</v>
      </c>
      <c r="N84" s="60"/>
      <c r="O84" s="60"/>
      <c r="P84" s="58">
        <f t="shared" si="4"/>
        <v>0</v>
      </c>
    </row>
    <row r="85" spans="1:16" s="41" customFormat="1" ht="84.75" customHeight="1">
      <c r="A85" s="28" t="s">
        <v>235</v>
      </c>
      <c r="B85" s="28" t="s">
        <v>236</v>
      </c>
      <c r="C85" s="29" t="s">
        <v>17</v>
      </c>
      <c r="D85" s="30" t="s">
        <v>237</v>
      </c>
      <c r="E85" s="34" t="s">
        <v>289</v>
      </c>
      <c r="F85" s="8" t="s">
        <v>270</v>
      </c>
      <c r="G85" s="58">
        <f>J85+M85</f>
        <v>12500</v>
      </c>
      <c r="H85" s="60"/>
      <c r="I85" s="60"/>
      <c r="J85" s="58">
        <f>H85+I85</f>
        <v>0</v>
      </c>
      <c r="K85" s="60">
        <v>12500</v>
      </c>
      <c r="L85" s="60"/>
      <c r="M85" s="58">
        <f>K85+L85</f>
        <v>12500</v>
      </c>
      <c r="N85" s="60">
        <v>12500</v>
      </c>
      <c r="O85" s="60"/>
      <c r="P85" s="58">
        <f>N85+O85</f>
        <v>12500</v>
      </c>
    </row>
    <row r="86" spans="1:16" s="41" customFormat="1" ht="84" customHeight="1">
      <c r="A86" s="28" t="s">
        <v>189</v>
      </c>
      <c r="B86" s="28" t="s">
        <v>190</v>
      </c>
      <c r="C86" s="29" t="s">
        <v>31</v>
      </c>
      <c r="D86" s="44" t="s">
        <v>48</v>
      </c>
      <c r="E86" s="8" t="s">
        <v>66</v>
      </c>
      <c r="F86" s="32" t="s">
        <v>270</v>
      </c>
      <c r="G86" s="58">
        <f t="shared" si="1"/>
        <v>1056</v>
      </c>
      <c r="H86" s="60">
        <v>1056</v>
      </c>
      <c r="I86" s="60"/>
      <c r="J86" s="58">
        <f t="shared" si="2"/>
        <v>1056</v>
      </c>
      <c r="K86" s="60"/>
      <c r="L86" s="60"/>
      <c r="M86" s="58">
        <f t="shared" si="3"/>
        <v>0</v>
      </c>
      <c r="N86" s="60"/>
      <c r="O86" s="60"/>
      <c r="P86" s="58">
        <f t="shared" si="4"/>
        <v>0</v>
      </c>
    </row>
    <row r="87" spans="1:16" s="41" customFormat="1" ht="60.75" customHeight="1">
      <c r="A87" s="28" t="s">
        <v>191</v>
      </c>
      <c r="B87" s="28" t="s">
        <v>192</v>
      </c>
      <c r="C87" s="29" t="s">
        <v>31</v>
      </c>
      <c r="D87" s="44" t="s">
        <v>193</v>
      </c>
      <c r="E87" s="8" t="s">
        <v>66</v>
      </c>
      <c r="F87" s="32" t="s">
        <v>270</v>
      </c>
      <c r="G87" s="58">
        <f t="shared" si="1"/>
        <v>25344</v>
      </c>
      <c r="H87" s="60">
        <v>25344</v>
      </c>
      <c r="I87" s="60"/>
      <c r="J87" s="58">
        <f t="shared" si="2"/>
        <v>25344</v>
      </c>
      <c r="K87" s="60"/>
      <c r="L87" s="60"/>
      <c r="M87" s="58">
        <f t="shared" si="3"/>
        <v>0</v>
      </c>
      <c r="N87" s="60"/>
      <c r="O87" s="60"/>
      <c r="P87" s="58">
        <f t="shared" si="4"/>
        <v>0</v>
      </c>
    </row>
    <row r="88" spans="1:16" s="41" customFormat="1" ht="73.5" customHeight="1">
      <c r="A88" s="28" t="s">
        <v>137</v>
      </c>
      <c r="B88" s="28" t="s">
        <v>30</v>
      </c>
      <c r="C88" s="29" t="s">
        <v>158</v>
      </c>
      <c r="D88" s="30" t="s">
        <v>159</v>
      </c>
      <c r="E88" s="34" t="s">
        <v>66</v>
      </c>
      <c r="F88" s="8" t="s">
        <v>274</v>
      </c>
      <c r="G88" s="58">
        <f t="shared" si="1"/>
        <v>218355</v>
      </c>
      <c r="H88" s="60">
        <v>218355</v>
      </c>
      <c r="I88" s="60"/>
      <c r="J88" s="58">
        <f t="shared" si="2"/>
        <v>218355</v>
      </c>
      <c r="K88" s="60"/>
      <c r="L88" s="60"/>
      <c r="M88" s="58">
        <f t="shared" si="3"/>
        <v>0</v>
      </c>
      <c r="N88" s="60"/>
      <c r="O88" s="60"/>
      <c r="P88" s="58">
        <f t="shared" si="4"/>
        <v>0</v>
      </c>
    </row>
    <row r="89" spans="1:16" s="41" customFormat="1" ht="3" customHeight="1" hidden="1">
      <c r="A89" s="68" t="s">
        <v>130</v>
      </c>
      <c r="B89" s="68" t="s">
        <v>53</v>
      </c>
      <c r="C89" s="66" t="s">
        <v>21</v>
      </c>
      <c r="D89" s="109" t="s">
        <v>138</v>
      </c>
      <c r="E89" s="8"/>
      <c r="F89" s="8" t="s">
        <v>180</v>
      </c>
      <c r="G89" s="58">
        <f t="shared" si="1"/>
        <v>0</v>
      </c>
      <c r="H89" s="60"/>
      <c r="I89" s="60"/>
      <c r="J89" s="58">
        <f t="shared" si="2"/>
        <v>0</v>
      </c>
      <c r="K89" s="60"/>
      <c r="L89" s="60"/>
      <c r="M89" s="58">
        <f t="shared" si="3"/>
        <v>0</v>
      </c>
      <c r="N89" s="60"/>
      <c r="O89" s="60"/>
      <c r="P89" s="58">
        <f t="shared" si="4"/>
        <v>0</v>
      </c>
    </row>
    <row r="90" spans="1:16" s="41" customFormat="1" ht="84" customHeight="1">
      <c r="A90" s="70"/>
      <c r="B90" s="70"/>
      <c r="C90" s="66"/>
      <c r="D90" s="110"/>
      <c r="E90" s="8" t="s">
        <v>66</v>
      </c>
      <c r="F90" s="32" t="s">
        <v>270</v>
      </c>
      <c r="G90" s="58">
        <f t="shared" si="1"/>
        <v>28354</v>
      </c>
      <c r="H90" s="60">
        <v>28354</v>
      </c>
      <c r="I90" s="60"/>
      <c r="J90" s="58">
        <f t="shared" si="2"/>
        <v>28354</v>
      </c>
      <c r="K90" s="60"/>
      <c r="L90" s="60"/>
      <c r="M90" s="58">
        <f t="shared" si="3"/>
        <v>0</v>
      </c>
      <c r="N90" s="60"/>
      <c r="O90" s="60"/>
      <c r="P90" s="58">
        <f t="shared" si="4"/>
        <v>0</v>
      </c>
    </row>
    <row r="91" spans="1:16" s="41" customFormat="1" ht="13.5" customHeight="1" hidden="1">
      <c r="A91" s="28" t="s">
        <v>131</v>
      </c>
      <c r="B91" s="28" t="s">
        <v>65</v>
      </c>
      <c r="C91" s="29"/>
      <c r="D91" s="8" t="s">
        <v>54</v>
      </c>
      <c r="E91" s="42"/>
      <c r="F91" s="42"/>
      <c r="G91" s="58">
        <f t="shared" si="1"/>
        <v>42240</v>
      </c>
      <c r="H91" s="60">
        <f>H92+H93</f>
        <v>42240</v>
      </c>
      <c r="I91" s="60">
        <f>I92+I93</f>
        <v>0</v>
      </c>
      <c r="J91" s="58">
        <f t="shared" si="2"/>
        <v>42240</v>
      </c>
      <c r="K91" s="60">
        <f>K92+K93</f>
        <v>0</v>
      </c>
      <c r="L91" s="60">
        <f>L92+L93</f>
        <v>0</v>
      </c>
      <c r="M91" s="58">
        <f t="shared" si="3"/>
        <v>0</v>
      </c>
      <c r="N91" s="60">
        <f>N92+N93</f>
        <v>0</v>
      </c>
      <c r="O91" s="60">
        <f>O92+O93</f>
        <v>0</v>
      </c>
      <c r="P91" s="58">
        <f t="shared" si="4"/>
        <v>0</v>
      </c>
    </row>
    <row r="92" spans="1:16" s="41" customFormat="1" ht="61.5" customHeight="1">
      <c r="A92" s="66" t="s">
        <v>139</v>
      </c>
      <c r="B92" s="66" t="s">
        <v>97</v>
      </c>
      <c r="C92" s="66" t="s">
        <v>24</v>
      </c>
      <c r="D92" s="106" t="s">
        <v>157</v>
      </c>
      <c r="E92" s="32" t="s">
        <v>182</v>
      </c>
      <c r="F92" s="8" t="s">
        <v>180</v>
      </c>
      <c r="G92" s="58">
        <f t="shared" si="1"/>
        <v>42240</v>
      </c>
      <c r="H92" s="60">
        <v>42240</v>
      </c>
      <c r="I92" s="60"/>
      <c r="J92" s="58">
        <f t="shared" si="2"/>
        <v>42240</v>
      </c>
      <c r="K92" s="60"/>
      <c r="L92" s="60"/>
      <c r="M92" s="58">
        <f t="shared" si="3"/>
        <v>0</v>
      </c>
      <c r="N92" s="60"/>
      <c r="O92" s="60"/>
      <c r="P92" s="58">
        <f t="shared" si="4"/>
        <v>0</v>
      </c>
    </row>
    <row r="93" spans="1:16" s="41" customFormat="1" ht="61.5" customHeight="1" hidden="1">
      <c r="A93" s="66"/>
      <c r="B93" s="66"/>
      <c r="C93" s="66"/>
      <c r="D93" s="106"/>
      <c r="E93" s="8" t="s">
        <v>66</v>
      </c>
      <c r="F93" s="8"/>
      <c r="G93" s="58">
        <f t="shared" si="1"/>
        <v>0</v>
      </c>
      <c r="H93" s="60"/>
      <c r="I93" s="60"/>
      <c r="J93" s="58">
        <f t="shared" si="2"/>
        <v>0</v>
      </c>
      <c r="K93" s="60"/>
      <c r="L93" s="60"/>
      <c r="M93" s="58">
        <f t="shared" si="3"/>
        <v>0</v>
      </c>
      <c r="N93" s="60"/>
      <c r="O93" s="60"/>
      <c r="P93" s="58">
        <f t="shared" si="4"/>
        <v>0</v>
      </c>
    </row>
    <row r="94" spans="1:16" s="41" customFormat="1" ht="49.5" customHeight="1" hidden="1">
      <c r="A94" s="11" t="s">
        <v>140</v>
      </c>
      <c r="B94" s="11" t="s">
        <v>141</v>
      </c>
      <c r="C94" s="11"/>
      <c r="D94" s="30" t="s">
        <v>142</v>
      </c>
      <c r="E94" s="36"/>
      <c r="F94" s="36"/>
      <c r="G94" s="58">
        <f t="shared" si="1"/>
        <v>408622</v>
      </c>
      <c r="H94" s="60">
        <f>H95+H96+H97</f>
        <v>408622</v>
      </c>
      <c r="I94" s="60">
        <f>I95+I96+I97</f>
        <v>0</v>
      </c>
      <c r="J94" s="58">
        <f t="shared" si="2"/>
        <v>408622</v>
      </c>
      <c r="K94" s="60">
        <f>K95+K96+K97</f>
        <v>0</v>
      </c>
      <c r="L94" s="60">
        <f>L95+L96+L97</f>
        <v>0</v>
      </c>
      <c r="M94" s="58">
        <f t="shared" si="3"/>
        <v>0</v>
      </c>
      <c r="N94" s="60">
        <f>N95+N96+N97</f>
        <v>0</v>
      </c>
      <c r="O94" s="60">
        <f>O95+O96+O97</f>
        <v>0</v>
      </c>
      <c r="P94" s="58">
        <f t="shared" si="4"/>
        <v>0</v>
      </c>
    </row>
    <row r="95" spans="1:16" s="41" customFormat="1" ht="60" customHeight="1">
      <c r="A95" s="68" t="s">
        <v>213</v>
      </c>
      <c r="B95" s="68" t="s">
        <v>214</v>
      </c>
      <c r="C95" s="68" t="s">
        <v>22</v>
      </c>
      <c r="D95" s="91" t="s">
        <v>212</v>
      </c>
      <c r="E95" s="32" t="s">
        <v>290</v>
      </c>
      <c r="F95" s="8" t="s">
        <v>270</v>
      </c>
      <c r="G95" s="58">
        <f aca="true" t="shared" si="5" ref="G95:G117">J95+M95</f>
        <v>309600</v>
      </c>
      <c r="H95" s="60">
        <v>309600</v>
      </c>
      <c r="I95" s="60"/>
      <c r="J95" s="58">
        <f aca="true" t="shared" si="6" ref="J95:J117">H95+I95</f>
        <v>309600</v>
      </c>
      <c r="K95" s="60"/>
      <c r="L95" s="60"/>
      <c r="M95" s="58">
        <f aca="true" t="shared" si="7" ref="M95:M117">K95+L95</f>
        <v>0</v>
      </c>
      <c r="N95" s="60"/>
      <c r="O95" s="60"/>
      <c r="P95" s="58">
        <f aca="true" t="shared" si="8" ref="P95:P117">N95+O95</f>
        <v>0</v>
      </c>
    </row>
    <row r="96" spans="1:16" s="41" customFormat="1" ht="46.5" customHeight="1" hidden="1">
      <c r="A96" s="69"/>
      <c r="B96" s="69"/>
      <c r="C96" s="69"/>
      <c r="D96" s="92"/>
      <c r="E96" s="8" t="s">
        <v>181</v>
      </c>
      <c r="F96" s="8" t="s">
        <v>180</v>
      </c>
      <c r="G96" s="58">
        <f t="shared" si="5"/>
        <v>0</v>
      </c>
      <c r="H96" s="60"/>
      <c r="I96" s="60"/>
      <c r="J96" s="58">
        <f t="shared" si="6"/>
        <v>0</v>
      </c>
      <c r="K96" s="60"/>
      <c r="L96" s="60"/>
      <c r="M96" s="58">
        <f t="shared" si="7"/>
        <v>0</v>
      </c>
      <c r="N96" s="60"/>
      <c r="O96" s="60"/>
      <c r="P96" s="58">
        <f t="shared" si="8"/>
        <v>0</v>
      </c>
    </row>
    <row r="97" spans="1:16" s="41" customFormat="1" ht="44.25" customHeight="1">
      <c r="A97" s="70"/>
      <c r="B97" s="70"/>
      <c r="C97" s="70"/>
      <c r="D97" s="107"/>
      <c r="E97" s="8" t="s">
        <v>66</v>
      </c>
      <c r="F97" s="32" t="s">
        <v>274</v>
      </c>
      <c r="G97" s="58">
        <f t="shared" si="5"/>
        <v>99022</v>
      </c>
      <c r="H97" s="60">
        <v>99022</v>
      </c>
      <c r="I97" s="60"/>
      <c r="J97" s="58">
        <f t="shared" si="6"/>
        <v>99022</v>
      </c>
      <c r="K97" s="60"/>
      <c r="L97" s="60"/>
      <c r="M97" s="58">
        <f t="shared" si="7"/>
        <v>0</v>
      </c>
      <c r="N97" s="60"/>
      <c r="O97" s="60"/>
      <c r="P97" s="58">
        <f t="shared" si="8"/>
        <v>0</v>
      </c>
    </row>
    <row r="98" spans="1:16" s="41" customFormat="1" ht="108.75" customHeight="1" hidden="1">
      <c r="A98" s="28" t="s">
        <v>260</v>
      </c>
      <c r="B98" s="28" t="s">
        <v>261</v>
      </c>
      <c r="C98" s="29" t="s">
        <v>262</v>
      </c>
      <c r="D98" s="26" t="s">
        <v>263</v>
      </c>
      <c r="E98" s="34" t="s">
        <v>194</v>
      </c>
      <c r="F98" s="8" t="s">
        <v>179</v>
      </c>
      <c r="G98" s="58">
        <f>J98+M98</f>
        <v>0</v>
      </c>
      <c r="H98" s="60"/>
      <c r="I98" s="60"/>
      <c r="J98" s="58">
        <f>H98+I98</f>
        <v>0</v>
      </c>
      <c r="K98" s="60"/>
      <c r="L98" s="60"/>
      <c r="M98" s="58">
        <f>K98+L98</f>
        <v>0</v>
      </c>
      <c r="N98" s="60"/>
      <c r="O98" s="60"/>
      <c r="P98" s="58">
        <f>N98+O98</f>
        <v>0</v>
      </c>
    </row>
    <row r="99" spans="1:16" s="41" customFormat="1" ht="90" customHeight="1">
      <c r="A99" s="28" t="s">
        <v>257</v>
      </c>
      <c r="B99" s="28" t="s">
        <v>258</v>
      </c>
      <c r="C99" s="29" t="s">
        <v>63</v>
      </c>
      <c r="D99" s="26" t="s">
        <v>259</v>
      </c>
      <c r="E99" s="34" t="s">
        <v>289</v>
      </c>
      <c r="F99" s="8" t="s">
        <v>264</v>
      </c>
      <c r="G99" s="58">
        <f t="shared" si="5"/>
        <v>300000</v>
      </c>
      <c r="H99" s="60"/>
      <c r="I99" s="60"/>
      <c r="J99" s="58">
        <f t="shared" si="6"/>
        <v>0</v>
      </c>
      <c r="K99" s="60">
        <v>300000</v>
      </c>
      <c r="L99" s="60"/>
      <c r="M99" s="58">
        <f t="shared" si="7"/>
        <v>300000</v>
      </c>
      <c r="N99" s="60">
        <v>300000</v>
      </c>
      <c r="O99" s="60"/>
      <c r="P99" s="58">
        <f t="shared" si="8"/>
        <v>300000</v>
      </c>
    </row>
    <row r="100" spans="1:16" s="33" customFormat="1" ht="41.25" customHeight="1">
      <c r="A100" s="9" t="s">
        <v>19</v>
      </c>
      <c r="B100" s="9"/>
      <c r="C100" s="9"/>
      <c r="D100" s="10" t="s">
        <v>0</v>
      </c>
      <c r="E100" s="35"/>
      <c r="F100" s="35"/>
      <c r="G100" s="58">
        <f t="shared" si="5"/>
        <v>110840</v>
      </c>
      <c r="H100" s="58">
        <f>H101</f>
        <v>110840</v>
      </c>
      <c r="I100" s="58">
        <f>I101</f>
        <v>0</v>
      </c>
      <c r="J100" s="58">
        <f t="shared" si="6"/>
        <v>110840</v>
      </c>
      <c r="K100" s="58">
        <f>K101</f>
        <v>0</v>
      </c>
      <c r="L100" s="58">
        <f>L101</f>
        <v>0</v>
      </c>
      <c r="M100" s="58">
        <f t="shared" si="7"/>
        <v>0</v>
      </c>
      <c r="N100" s="58">
        <f>N101</f>
        <v>0</v>
      </c>
      <c r="O100" s="58">
        <f>O101</f>
        <v>0</v>
      </c>
      <c r="P100" s="58">
        <f t="shared" si="8"/>
        <v>0</v>
      </c>
    </row>
    <row r="101" spans="1:16" s="33" customFormat="1" ht="41.25" customHeight="1">
      <c r="A101" s="9" t="s">
        <v>20</v>
      </c>
      <c r="B101" s="9"/>
      <c r="C101" s="9"/>
      <c r="D101" s="10" t="s">
        <v>0</v>
      </c>
      <c r="E101" s="35"/>
      <c r="F101" s="35"/>
      <c r="G101" s="58">
        <f t="shared" si="5"/>
        <v>110840</v>
      </c>
      <c r="H101" s="58">
        <f>H102+H103+H104+H105</f>
        <v>110840</v>
      </c>
      <c r="I101" s="58">
        <f>I102+I103+I104+I105</f>
        <v>0</v>
      </c>
      <c r="J101" s="58">
        <f t="shared" si="6"/>
        <v>110840</v>
      </c>
      <c r="K101" s="58">
        <f>K102+K103+K104+K105</f>
        <v>0</v>
      </c>
      <c r="L101" s="58">
        <f>L102+L103+L104+L105</f>
        <v>0</v>
      </c>
      <c r="M101" s="58">
        <f t="shared" si="7"/>
        <v>0</v>
      </c>
      <c r="N101" s="58">
        <f>N102+N103+N104+N105</f>
        <v>0</v>
      </c>
      <c r="O101" s="58">
        <f>O102+O103+O104+O105</f>
        <v>0</v>
      </c>
      <c r="P101" s="58">
        <f t="shared" si="8"/>
        <v>0</v>
      </c>
    </row>
    <row r="102" spans="1:16" s="33" customFormat="1" ht="60" customHeight="1" hidden="1">
      <c r="A102" s="50" t="s">
        <v>114</v>
      </c>
      <c r="B102" s="50" t="s">
        <v>25</v>
      </c>
      <c r="C102" s="50" t="s">
        <v>26</v>
      </c>
      <c r="D102" s="32" t="s">
        <v>115</v>
      </c>
      <c r="E102" s="51" t="s">
        <v>195</v>
      </c>
      <c r="F102" s="8" t="s">
        <v>270</v>
      </c>
      <c r="G102" s="58">
        <f t="shared" si="5"/>
        <v>0</v>
      </c>
      <c r="H102" s="58"/>
      <c r="I102" s="58"/>
      <c r="J102" s="58">
        <f t="shared" si="6"/>
        <v>0</v>
      </c>
      <c r="K102" s="58"/>
      <c r="L102" s="58"/>
      <c r="M102" s="58">
        <f t="shared" si="7"/>
        <v>0</v>
      </c>
      <c r="N102" s="58"/>
      <c r="O102" s="58"/>
      <c r="P102" s="58">
        <f t="shared" si="8"/>
        <v>0</v>
      </c>
    </row>
    <row r="103" spans="1:16" s="33" customFormat="1" ht="61.5" customHeight="1" hidden="1">
      <c r="A103" s="50" t="s">
        <v>271</v>
      </c>
      <c r="B103" s="50" t="s">
        <v>272</v>
      </c>
      <c r="C103" s="50" t="s">
        <v>70</v>
      </c>
      <c r="D103" s="32" t="s">
        <v>273</v>
      </c>
      <c r="E103" s="51" t="s">
        <v>195</v>
      </c>
      <c r="F103" s="8" t="s">
        <v>270</v>
      </c>
      <c r="G103" s="58">
        <f t="shared" si="5"/>
        <v>0</v>
      </c>
      <c r="H103" s="61"/>
      <c r="I103" s="61"/>
      <c r="J103" s="58">
        <f t="shared" si="6"/>
        <v>0</v>
      </c>
      <c r="K103" s="61"/>
      <c r="L103" s="61"/>
      <c r="M103" s="58">
        <f t="shared" si="7"/>
        <v>0</v>
      </c>
      <c r="N103" s="61"/>
      <c r="O103" s="61"/>
      <c r="P103" s="58">
        <f t="shared" si="8"/>
        <v>0</v>
      </c>
    </row>
    <row r="104" spans="1:16" s="33" customFormat="1" ht="51" customHeight="1">
      <c r="A104" s="66" t="s">
        <v>116</v>
      </c>
      <c r="B104" s="66" t="s">
        <v>117</v>
      </c>
      <c r="C104" s="66" t="s">
        <v>70</v>
      </c>
      <c r="D104" s="67" t="s">
        <v>118</v>
      </c>
      <c r="E104" s="32" t="s">
        <v>291</v>
      </c>
      <c r="F104" s="8" t="s">
        <v>270</v>
      </c>
      <c r="G104" s="58">
        <f t="shared" si="5"/>
        <v>108840</v>
      </c>
      <c r="H104" s="58">
        <v>108840</v>
      </c>
      <c r="I104" s="58"/>
      <c r="J104" s="58">
        <f t="shared" si="6"/>
        <v>108840</v>
      </c>
      <c r="K104" s="58"/>
      <c r="L104" s="58"/>
      <c r="M104" s="58">
        <f t="shared" si="7"/>
        <v>0</v>
      </c>
      <c r="N104" s="58"/>
      <c r="O104" s="58"/>
      <c r="P104" s="58">
        <f t="shared" si="8"/>
        <v>0</v>
      </c>
    </row>
    <row r="105" spans="1:16" s="33" customFormat="1" ht="45.75" customHeight="1">
      <c r="A105" s="66"/>
      <c r="B105" s="66"/>
      <c r="C105" s="66"/>
      <c r="D105" s="67"/>
      <c r="E105" s="32" t="s">
        <v>244</v>
      </c>
      <c r="F105" s="8" t="s">
        <v>196</v>
      </c>
      <c r="G105" s="58">
        <f t="shared" si="5"/>
        <v>2000</v>
      </c>
      <c r="H105" s="58">
        <v>2000</v>
      </c>
      <c r="I105" s="58"/>
      <c r="J105" s="58">
        <f t="shared" si="6"/>
        <v>2000</v>
      </c>
      <c r="K105" s="58"/>
      <c r="L105" s="58"/>
      <c r="M105" s="58">
        <f t="shared" si="7"/>
        <v>0</v>
      </c>
      <c r="N105" s="58"/>
      <c r="O105" s="58"/>
      <c r="P105" s="58">
        <f t="shared" si="8"/>
        <v>0</v>
      </c>
    </row>
    <row r="106" spans="1:16" s="33" customFormat="1" ht="49.5" customHeight="1">
      <c r="A106" s="9" t="s">
        <v>119</v>
      </c>
      <c r="B106" s="9"/>
      <c r="C106" s="9"/>
      <c r="D106" s="10" t="s">
        <v>165</v>
      </c>
      <c r="E106" s="35"/>
      <c r="F106" s="35"/>
      <c r="G106" s="58">
        <f t="shared" si="5"/>
        <v>1274066</v>
      </c>
      <c r="H106" s="58">
        <f>H107</f>
        <v>531460</v>
      </c>
      <c r="I106" s="58">
        <f>I107</f>
        <v>495606</v>
      </c>
      <c r="J106" s="58">
        <f t="shared" si="6"/>
        <v>1027066</v>
      </c>
      <c r="K106" s="58">
        <f>K107</f>
        <v>0</v>
      </c>
      <c r="L106" s="58">
        <f>L107</f>
        <v>247000</v>
      </c>
      <c r="M106" s="58">
        <f t="shared" si="7"/>
        <v>247000</v>
      </c>
      <c r="N106" s="58">
        <f>N107</f>
        <v>0</v>
      </c>
      <c r="O106" s="58">
        <f>O107</f>
        <v>247000</v>
      </c>
      <c r="P106" s="58">
        <f t="shared" si="8"/>
        <v>247000</v>
      </c>
    </row>
    <row r="107" spans="1:16" s="33" customFormat="1" ht="50.25" customHeight="1">
      <c r="A107" s="9" t="s">
        <v>120</v>
      </c>
      <c r="B107" s="9"/>
      <c r="C107" s="9"/>
      <c r="D107" s="10" t="s">
        <v>165</v>
      </c>
      <c r="E107" s="35"/>
      <c r="F107" s="35"/>
      <c r="G107" s="58">
        <f t="shared" si="5"/>
        <v>1274066</v>
      </c>
      <c r="H107" s="58">
        <f>H108+H109+H112+H114+H116+H111+H110+H115</f>
        <v>531460</v>
      </c>
      <c r="I107" s="58">
        <f>I108+I109+I112+I114+I116+I111+I110+I115</f>
        <v>495606</v>
      </c>
      <c r="J107" s="58">
        <f t="shared" si="6"/>
        <v>1027066</v>
      </c>
      <c r="K107" s="58">
        <f>K108+K109+K112+K114+K116+K111+K110+K115</f>
        <v>0</v>
      </c>
      <c r="L107" s="58">
        <f>L108+L109+L112+L114+L116+L111+L110+L115</f>
        <v>247000</v>
      </c>
      <c r="M107" s="58">
        <f t="shared" si="7"/>
        <v>247000</v>
      </c>
      <c r="N107" s="58">
        <f>N108+N109+N112+N114+N116+N111+N110+N115</f>
        <v>0</v>
      </c>
      <c r="O107" s="58">
        <f>O108+O109+O112+O114+O116+O111+O110+O115</f>
        <v>247000</v>
      </c>
      <c r="P107" s="58">
        <f t="shared" si="8"/>
        <v>247000</v>
      </c>
    </row>
    <row r="108" spans="1:16" s="33" customFormat="1" ht="87.75" customHeight="1" hidden="1">
      <c r="A108" s="11" t="s">
        <v>186</v>
      </c>
      <c r="B108" s="11" t="s">
        <v>187</v>
      </c>
      <c r="C108" s="28" t="s">
        <v>59</v>
      </c>
      <c r="D108" s="37" t="s">
        <v>188</v>
      </c>
      <c r="E108" s="8" t="s">
        <v>194</v>
      </c>
      <c r="F108" s="8" t="s">
        <v>179</v>
      </c>
      <c r="G108" s="58">
        <f t="shared" si="5"/>
        <v>0</v>
      </c>
      <c r="H108" s="58"/>
      <c r="I108" s="58"/>
      <c r="J108" s="58">
        <f t="shared" si="6"/>
        <v>0</v>
      </c>
      <c r="K108" s="58"/>
      <c r="L108" s="58"/>
      <c r="M108" s="58">
        <f t="shared" si="7"/>
        <v>0</v>
      </c>
      <c r="N108" s="58"/>
      <c r="O108" s="58"/>
      <c r="P108" s="58">
        <f t="shared" si="8"/>
        <v>0</v>
      </c>
    </row>
    <row r="109" spans="1:16" s="33" customFormat="1" ht="60.75" customHeight="1">
      <c r="A109" s="11" t="s">
        <v>185</v>
      </c>
      <c r="B109" s="11" t="s">
        <v>153</v>
      </c>
      <c r="C109" s="28" t="s">
        <v>59</v>
      </c>
      <c r="D109" s="37" t="s">
        <v>154</v>
      </c>
      <c r="E109" s="8" t="s">
        <v>194</v>
      </c>
      <c r="F109" s="8" t="s">
        <v>179</v>
      </c>
      <c r="G109" s="58">
        <f t="shared" si="5"/>
        <v>52580</v>
      </c>
      <c r="H109" s="58">
        <v>52580</v>
      </c>
      <c r="I109" s="58"/>
      <c r="J109" s="58">
        <f t="shared" si="6"/>
        <v>52580</v>
      </c>
      <c r="K109" s="58"/>
      <c r="L109" s="58"/>
      <c r="M109" s="58">
        <f t="shared" si="7"/>
        <v>0</v>
      </c>
      <c r="N109" s="58"/>
      <c r="O109" s="58"/>
      <c r="P109" s="58">
        <f t="shared" si="8"/>
        <v>0</v>
      </c>
    </row>
    <row r="110" spans="1:16" s="33" customFormat="1" ht="60.75" customHeight="1" hidden="1">
      <c r="A110" s="11" t="s">
        <v>229</v>
      </c>
      <c r="B110" s="11" t="s">
        <v>230</v>
      </c>
      <c r="C110" s="28" t="s">
        <v>59</v>
      </c>
      <c r="D110" s="37" t="s">
        <v>231</v>
      </c>
      <c r="E110" s="8" t="s">
        <v>194</v>
      </c>
      <c r="F110" s="8" t="s">
        <v>179</v>
      </c>
      <c r="G110" s="58">
        <f>J110+M110</f>
        <v>0</v>
      </c>
      <c r="H110" s="58"/>
      <c r="I110" s="58"/>
      <c r="J110" s="58">
        <f>H110+I110</f>
        <v>0</v>
      </c>
      <c r="K110" s="58"/>
      <c r="L110" s="58"/>
      <c r="M110" s="58">
        <f>K110+L110</f>
        <v>0</v>
      </c>
      <c r="N110" s="58"/>
      <c r="O110" s="58"/>
      <c r="P110" s="58">
        <f>N110+O110</f>
        <v>0</v>
      </c>
    </row>
    <row r="111" spans="1:16" s="33" customFormat="1" ht="89.25" customHeight="1" hidden="1">
      <c r="A111" s="11" t="s">
        <v>223</v>
      </c>
      <c r="B111" s="11" t="s">
        <v>224</v>
      </c>
      <c r="C111" s="28" t="s">
        <v>59</v>
      </c>
      <c r="D111" s="37" t="s">
        <v>225</v>
      </c>
      <c r="E111" s="8" t="s">
        <v>194</v>
      </c>
      <c r="F111" s="8" t="s">
        <v>179</v>
      </c>
      <c r="G111" s="58">
        <f t="shared" si="5"/>
        <v>0</v>
      </c>
      <c r="H111" s="58"/>
      <c r="I111" s="58"/>
      <c r="J111" s="58">
        <f t="shared" si="6"/>
        <v>0</v>
      </c>
      <c r="K111" s="58"/>
      <c r="L111" s="58"/>
      <c r="M111" s="58">
        <f t="shared" si="7"/>
        <v>0</v>
      </c>
      <c r="N111" s="58"/>
      <c r="O111" s="58"/>
      <c r="P111" s="58">
        <f t="shared" si="8"/>
        <v>0</v>
      </c>
    </row>
    <row r="112" spans="1:16" s="33" customFormat="1" ht="70.5" customHeight="1">
      <c r="A112" s="11" t="s">
        <v>124</v>
      </c>
      <c r="B112" s="11" t="s">
        <v>125</v>
      </c>
      <c r="C112" s="11" t="s">
        <v>59</v>
      </c>
      <c r="D112" s="8" t="s">
        <v>126</v>
      </c>
      <c r="E112" s="8" t="s">
        <v>194</v>
      </c>
      <c r="F112" s="8" t="s">
        <v>179</v>
      </c>
      <c r="G112" s="58">
        <f t="shared" si="5"/>
        <v>80000</v>
      </c>
      <c r="H112" s="58">
        <v>80000</v>
      </c>
      <c r="I112" s="58"/>
      <c r="J112" s="58">
        <f t="shared" si="6"/>
        <v>80000</v>
      </c>
      <c r="K112" s="58"/>
      <c r="L112" s="58"/>
      <c r="M112" s="58">
        <f t="shared" si="7"/>
        <v>0</v>
      </c>
      <c r="N112" s="58"/>
      <c r="O112" s="58"/>
      <c r="P112" s="58">
        <f t="shared" si="8"/>
        <v>0</v>
      </c>
    </row>
    <row r="113" spans="1:16" s="33" customFormat="1" ht="84" customHeight="1" hidden="1">
      <c r="A113" s="11" t="s">
        <v>60</v>
      </c>
      <c r="B113" s="11" t="s">
        <v>61</v>
      </c>
      <c r="C113" s="11" t="s">
        <v>59</v>
      </c>
      <c r="D113" s="25" t="s">
        <v>62</v>
      </c>
      <c r="E113" s="32"/>
      <c r="F113" s="32"/>
      <c r="G113" s="58">
        <f t="shared" si="5"/>
        <v>0</v>
      </c>
      <c r="H113" s="58"/>
      <c r="I113" s="58"/>
      <c r="J113" s="58">
        <f t="shared" si="6"/>
        <v>0</v>
      </c>
      <c r="K113" s="58"/>
      <c r="L113" s="58"/>
      <c r="M113" s="58">
        <f t="shared" si="7"/>
        <v>0</v>
      </c>
      <c r="N113" s="58"/>
      <c r="O113" s="58"/>
      <c r="P113" s="58">
        <f t="shared" si="8"/>
        <v>0</v>
      </c>
    </row>
    <row r="114" spans="1:16" s="33" customFormat="1" ht="70.5" customHeight="1">
      <c r="A114" s="68" t="s">
        <v>121</v>
      </c>
      <c r="B114" s="68" t="s">
        <v>122</v>
      </c>
      <c r="C114" s="68" t="s">
        <v>59</v>
      </c>
      <c r="D114" s="71" t="s">
        <v>123</v>
      </c>
      <c r="E114" s="8" t="s">
        <v>194</v>
      </c>
      <c r="F114" s="8" t="s">
        <v>179</v>
      </c>
      <c r="G114" s="58">
        <f t="shared" si="5"/>
        <v>951326</v>
      </c>
      <c r="H114" s="62">
        <v>208720</v>
      </c>
      <c r="I114" s="62">
        <v>495606</v>
      </c>
      <c r="J114" s="58">
        <f t="shared" si="6"/>
        <v>704326</v>
      </c>
      <c r="K114" s="62"/>
      <c r="L114" s="62">
        <v>247000</v>
      </c>
      <c r="M114" s="58">
        <f t="shared" si="7"/>
        <v>247000</v>
      </c>
      <c r="N114" s="62"/>
      <c r="O114" s="62">
        <v>247000</v>
      </c>
      <c r="P114" s="58">
        <f t="shared" si="8"/>
        <v>247000</v>
      </c>
    </row>
    <row r="115" spans="1:16" s="33" customFormat="1" ht="69" customHeight="1" hidden="1">
      <c r="A115" s="69"/>
      <c r="B115" s="69"/>
      <c r="C115" s="69"/>
      <c r="D115" s="72"/>
      <c r="E115" s="8"/>
      <c r="F115" s="8"/>
      <c r="G115" s="58">
        <f>J115+M115</f>
        <v>0</v>
      </c>
      <c r="H115" s="62"/>
      <c r="I115" s="62"/>
      <c r="J115" s="58">
        <f>H115+I115</f>
        <v>0</v>
      </c>
      <c r="K115" s="62"/>
      <c r="L115" s="62"/>
      <c r="M115" s="58">
        <f>K115+L115</f>
        <v>0</v>
      </c>
      <c r="N115" s="62"/>
      <c r="O115" s="62"/>
      <c r="P115" s="58">
        <f>N115+O115</f>
        <v>0</v>
      </c>
    </row>
    <row r="116" spans="1:16" s="33" customFormat="1" ht="102" customHeight="1">
      <c r="A116" s="70"/>
      <c r="B116" s="70"/>
      <c r="C116" s="70"/>
      <c r="D116" s="73"/>
      <c r="E116" s="34" t="s">
        <v>288</v>
      </c>
      <c r="F116" s="8" t="s">
        <v>270</v>
      </c>
      <c r="G116" s="58">
        <f t="shared" si="5"/>
        <v>190160</v>
      </c>
      <c r="H116" s="58">
        <v>190160</v>
      </c>
      <c r="I116" s="58"/>
      <c r="J116" s="58">
        <f t="shared" si="6"/>
        <v>190160</v>
      </c>
      <c r="K116" s="58"/>
      <c r="L116" s="58"/>
      <c r="M116" s="58">
        <f t="shared" si="7"/>
        <v>0</v>
      </c>
      <c r="N116" s="58"/>
      <c r="O116" s="58"/>
      <c r="P116" s="58">
        <f t="shared" si="8"/>
        <v>0</v>
      </c>
    </row>
    <row r="117" spans="1:16" s="41" customFormat="1" ht="36.75" customHeight="1">
      <c r="A117" s="103" t="s">
        <v>1</v>
      </c>
      <c r="B117" s="104"/>
      <c r="C117" s="104"/>
      <c r="D117" s="105"/>
      <c r="E117" s="36"/>
      <c r="F117" s="36"/>
      <c r="G117" s="58">
        <f t="shared" si="5"/>
        <v>22016264</v>
      </c>
      <c r="H117" s="60">
        <f>H20+H23+H65+H79+H100+H106</f>
        <v>15036249</v>
      </c>
      <c r="I117" s="60">
        <f>I20+I23+I65+I79+I100+I106</f>
        <v>4134386</v>
      </c>
      <c r="J117" s="58">
        <f t="shared" si="6"/>
        <v>19170635</v>
      </c>
      <c r="K117" s="60">
        <f>K20+K23+K65+K79+K100+K106</f>
        <v>2398629</v>
      </c>
      <c r="L117" s="60">
        <f>L20+L23+L65+L79+L100+L106</f>
        <v>447000</v>
      </c>
      <c r="M117" s="58">
        <f t="shared" si="7"/>
        <v>2845629</v>
      </c>
      <c r="N117" s="60">
        <f>N20+N23+N65+N79+N100+N106</f>
        <v>2498629</v>
      </c>
      <c r="O117" s="60">
        <f>O20+O23+O65+O79+O100+O106</f>
        <v>447000</v>
      </c>
      <c r="P117" s="58">
        <f t="shared" si="8"/>
        <v>2945629</v>
      </c>
    </row>
    <row r="118" spans="1:7" s="20" customFormat="1" ht="84" customHeight="1" hidden="1">
      <c r="A118" s="96" t="s">
        <v>3</v>
      </c>
      <c r="B118" s="97"/>
      <c r="C118" s="97"/>
      <c r="D118" s="98"/>
      <c r="G118" s="35">
        <f>H118+K118</f>
        <v>0</v>
      </c>
    </row>
    <row r="119" spans="1:7" s="20" customFormat="1" ht="84" customHeight="1" hidden="1">
      <c r="A119" s="96" t="s">
        <v>4</v>
      </c>
      <c r="B119" s="97"/>
      <c r="C119" s="97"/>
      <c r="D119" s="98"/>
      <c r="G119" s="35">
        <f>H119+K119</f>
        <v>0</v>
      </c>
    </row>
    <row r="120" spans="1:4" s="14" customFormat="1" ht="24.75" customHeight="1">
      <c r="A120" s="21"/>
      <c r="B120" s="21"/>
      <c r="C120" s="21"/>
      <c r="D120" s="12"/>
    </row>
    <row r="121" spans="1:19" s="39" customFormat="1" ht="99.75" customHeight="1">
      <c r="A121" s="95" t="s">
        <v>265</v>
      </c>
      <c r="B121" s="95"/>
      <c r="C121" s="95"/>
      <c r="D121" s="95"/>
      <c r="E121" s="38"/>
      <c r="F121" s="38"/>
      <c r="G121" s="38"/>
      <c r="H121" s="38"/>
      <c r="I121" s="38"/>
      <c r="J121" s="38"/>
      <c r="K121" s="94" t="s">
        <v>266</v>
      </c>
      <c r="L121" s="94"/>
      <c r="M121" s="94"/>
      <c r="N121" s="94"/>
      <c r="O121" s="94"/>
      <c r="P121" s="94"/>
      <c r="Q121" s="94"/>
      <c r="R121" s="38"/>
      <c r="S121" s="38"/>
    </row>
    <row r="122" spans="1:4" s="22" customFormat="1" ht="135.75" customHeight="1">
      <c r="A122" s="6"/>
      <c r="B122" s="6"/>
      <c r="C122" s="6"/>
      <c r="D122" s="7"/>
    </row>
    <row r="123" spans="1:3" s="14" customFormat="1" ht="24.75" customHeight="1">
      <c r="A123" s="23"/>
      <c r="B123" s="23"/>
      <c r="C123" s="23"/>
    </row>
    <row r="124" s="14" customFormat="1" ht="24.75" customHeight="1">
      <c r="D124" s="4"/>
    </row>
    <row r="126" s="16" customFormat="1" ht="24.75" customHeight="1"/>
    <row r="127" spans="1:3" s="14" customFormat="1" ht="24.75" customHeight="1">
      <c r="A127" s="23"/>
      <c r="B127" s="23"/>
      <c r="C127" s="23"/>
    </row>
    <row r="128" spans="1:3" s="14" customFormat="1" ht="24.75" customHeight="1">
      <c r="A128" s="23"/>
      <c r="B128" s="23"/>
      <c r="C128" s="23"/>
    </row>
    <row r="153" spans="1:4" ht="24.75" customHeight="1">
      <c r="A153" s="99"/>
      <c r="B153" s="99"/>
      <c r="C153" s="99"/>
      <c r="D153" s="99"/>
    </row>
  </sheetData>
  <sheetProtection/>
  <mergeCells count="75">
    <mergeCell ref="B104:B105"/>
    <mergeCell ref="C104:C105"/>
    <mergeCell ref="D104:D105"/>
    <mergeCell ref="C92:C93"/>
    <mergeCell ref="B95:B97"/>
    <mergeCell ref="A68:A71"/>
    <mergeCell ref="B68:B71"/>
    <mergeCell ref="D89:D90"/>
    <mergeCell ref="A89:A90"/>
    <mergeCell ref="P13:P18"/>
    <mergeCell ref="A95:A97"/>
    <mergeCell ref="D92:D93"/>
    <mergeCell ref="C95:C97"/>
    <mergeCell ref="D95:D97"/>
    <mergeCell ref="A49:A50"/>
    <mergeCell ref="B49:B50"/>
    <mergeCell ref="L13:L18"/>
    <mergeCell ref="C49:C50"/>
    <mergeCell ref="B41:B42"/>
    <mergeCell ref="A153:D153"/>
    <mergeCell ref="A12:A18"/>
    <mergeCell ref="B12:B18"/>
    <mergeCell ref="D12:D18"/>
    <mergeCell ref="A117:D117"/>
    <mergeCell ref="C12:C18"/>
    <mergeCell ref="A118:D118"/>
    <mergeCell ref="A41:A42"/>
    <mergeCell ref="D114:D116"/>
    <mergeCell ref="A104:A105"/>
    <mergeCell ref="K121:Q121"/>
    <mergeCell ref="A121:D121"/>
    <mergeCell ref="A114:A116"/>
    <mergeCell ref="B114:B116"/>
    <mergeCell ref="C114:C116"/>
    <mergeCell ref="B89:B90"/>
    <mergeCell ref="C89:C90"/>
    <mergeCell ref="A119:D119"/>
    <mergeCell ref="B92:B93"/>
    <mergeCell ref="A92:A93"/>
    <mergeCell ref="D7:K7"/>
    <mergeCell ref="I12:I18"/>
    <mergeCell ref="J12:J18"/>
    <mergeCell ref="E12:E18"/>
    <mergeCell ref="G12:G18"/>
    <mergeCell ref="C31:C32"/>
    <mergeCell ref="K13:K18"/>
    <mergeCell ref="C27:C29"/>
    <mergeCell ref="D27:D29"/>
    <mergeCell ref="F12:F18"/>
    <mergeCell ref="O13:O18"/>
    <mergeCell ref="N1:P1"/>
    <mergeCell ref="N2:P2"/>
    <mergeCell ref="N3:P3"/>
    <mergeCell ref="N4:P4"/>
    <mergeCell ref="D41:D42"/>
    <mergeCell ref="D31:D32"/>
    <mergeCell ref="H12:H18"/>
    <mergeCell ref="D8:K8"/>
    <mergeCell ref="K12:P12"/>
    <mergeCell ref="M13:M18"/>
    <mergeCell ref="N13:N18"/>
    <mergeCell ref="A31:A32"/>
    <mergeCell ref="B31:B32"/>
    <mergeCell ref="A27:A29"/>
    <mergeCell ref="B27:B29"/>
    <mergeCell ref="A9:B9"/>
    <mergeCell ref="A10:B10"/>
    <mergeCell ref="C68:C71"/>
    <mergeCell ref="D68:D71"/>
    <mergeCell ref="A62:A64"/>
    <mergeCell ref="B62:B64"/>
    <mergeCell ref="C62:C64"/>
    <mergeCell ref="D62:D64"/>
    <mergeCell ref="C41:C42"/>
    <mergeCell ref="D49:D50"/>
  </mergeCells>
  <printOptions/>
  <pageMargins left="0.5511811023622047" right="0.4724409448818898" top="1.1811023622047245" bottom="0.31496062992125984" header="1.062992125984252" footer="0.1968503937007874"/>
  <pageSetup fitToHeight="0" horizontalDpi="600" verticalDpi="600" orientation="landscape" paperSize="9" scale="30" r:id="rId1"/>
  <headerFooter alignWithMargins="0">
    <oddFooter>&amp;C&amp;16&amp;P&amp;10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2020-01-10T12:45:07Z</cp:lastPrinted>
  <dcterms:created xsi:type="dcterms:W3CDTF">1996-10-08T23:32:33Z</dcterms:created>
  <dcterms:modified xsi:type="dcterms:W3CDTF">2020-01-20T13:09:12Z</dcterms:modified>
  <cp:category/>
  <cp:version/>
  <cp:contentType/>
  <cp:contentStatus/>
</cp:coreProperties>
</file>