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tabRatio="618" activeTab="0"/>
  </bookViews>
  <sheets>
    <sheet name="дод5-1 " sheetId="1" r:id="rId1"/>
  </sheets>
  <definedNames>
    <definedName name="_xlnm.Print_Titles" localSheetId="0">'дод5-1 '!$B:$B</definedName>
  </definedNames>
  <calcPr fullCalcOnLoad="1"/>
</workbook>
</file>

<file path=xl/sharedStrings.xml><?xml version="1.0" encoding="utf-8"?>
<sst xmlns="http://schemas.openxmlformats.org/spreadsheetml/2006/main" count="250" uniqueCount="113">
  <si>
    <t>до рішення районної ради</t>
  </si>
  <si>
    <t>Обласний бюджет Сумської області</t>
  </si>
  <si>
    <t>сьомого скликання</t>
  </si>
  <si>
    <t>Інші субвенції  з місцевого бюджету</t>
  </si>
  <si>
    <t>компенсаційні виплати за пільговий проїзд окремих категорій громадян</t>
  </si>
  <si>
    <t xml:space="preserve">утримання Конотопської районної дитячо-юнацької  спортивної школи Конотопської районної ради Сумської області </t>
  </si>
  <si>
    <t xml:space="preserve"> утримання Конотопського центру позашкільної роботи Конотопської районної ради Сумської області</t>
  </si>
  <si>
    <t>Найменування бюджету - одержувача/ надавача  мідбюджетного трансферту</t>
  </si>
  <si>
    <t xml:space="preserve"> компенсаційні виплати за пільговий проїзд учасників антитерористичної операції (операції об'єднаних сил), членів сімей гагиблих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 ,  осіб, які супроводжують інваліда війни I групи </t>
  </si>
  <si>
    <t>компенсаційні виплати за пільговий проїзд окремих категорій громадян ( операції об'єднаних сил)</t>
  </si>
  <si>
    <t>забезпечення лікування на цукровий та нецукровий діабет</t>
  </si>
  <si>
    <t>утримання закладів  освіти</t>
  </si>
  <si>
    <t>утримання закладів культури</t>
  </si>
  <si>
    <t>Усього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</si>
  <si>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</si>
  <si>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Трансферти з інших місцевих бюджетів</t>
  </si>
  <si>
    <t xml:space="preserve">субвенції </t>
  </si>
  <si>
    <t>субвенції</t>
  </si>
  <si>
    <t xml:space="preserve">                                                       Трансферти з інших місцевих бюджетів</t>
  </si>
  <si>
    <t>загального фонду на:</t>
  </si>
  <si>
    <t xml:space="preserve"> утримання Конотопського РЦСССДМ у тому числі фахівця із соціальної роботи</t>
  </si>
  <si>
    <t>утримання методичного працівника  відділу освіти Конотопської районної державної адміністрації</t>
  </si>
  <si>
    <t>утримання територіального центру  соціального обслуговування та надання соціальних послуг Конотопського району</t>
  </si>
  <si>
    <t>забезпечення твердим паливом (дровами, торфобрекетами) сімей учасників антитерористичної операції</t>
  </si>
  <si>
    <t xml:space="preserve"> оплату компенсаційних виплат  особам з інвалідністю на бензин, ремонт, техобслуговування автотранспорту та транспортне обслуговування</t>
  </si>
  <si>
    <t xml:space="preserve"> поховання учасників бойових дій та інвалідів війни</t>
  </si>
  <si>
    <t xml:space="preserve">  пільгове медичне обслуговування громадян, які постраждали внаслідок Чорнобильської катастрофи</t>
  </si>
  <si>
    <t xml:space="preserve"> надання соціальної підтримки (допомоги) особам з інвалідністю внаслідок війни І групи з числа учасників бойових дій на території інших держав( воїнам- інтернаціоналістам) та сім'ям загиблих учасників бойових дій на території інших держав, які проживають  у Сумській області</t>
  </si>
  <si>
    <t>забезпечення відшкодування для встановлення пам'ятників та облаштування місць поховання загиблих (померлих) учасників антитерористичної операції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</si>
  <si>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територій),управління багатоквартирним будинком, поводження з побутовими відходами ( вивезення побутових відходів) та вивезення 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багатоквартирному будинку за індивідуальними договорами за рахунок відповідної субвенції з державного бюджету</t>
  </si>
  <si>
    <t>надання пільг та житлових  субсидій населенню на придбання твердого та ріркого пічного побутового палива і скрапленого газу за рахунок відповідної субвенції з державного бюджету</t>
  </si>
  <si>
    <t xml:space="preserve">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 непрацюючій особі, яка досягла загального пенсійного віку, але не набула права на пенсійну виплату, 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зарахунок відповідної субвенції з державного бюджету</t>
  </si>
  <si>
    <t xml:space="preserve"> виплату  державної соціальної допомоги на дітей -  сиріт та дітей, позбавлених батьківського піклування, грошового забезпечення батькам-вихователям і прийомним батькам за надання 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</si>
  <si>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здійснення переданих видатків у сфері освіти за рахунок коштів освітньої субвенції</t>
  </si>
  <si>
    <t>здійснення переданих видатків  у сфері охорони здоров'я за рахунок коштів медичної субвенції</t>
  </si>
  <si>
    <t>відшкодування вартості лікарських засобів для лікування  окремих захворювань за рахунок  відповідної субвенції з державного бюджету</t>
  </si>
  <si>
    <t>Разом по сільських бюджетах району</t>
  </si>
  <si>
    <t>Затверджено</t>
  </si>
  <si>
    <t>внесено зміни</t>
  </si>
  <si>
    <t>затверджено з урахуванням змін</t>
  </si>
  <si>
    <t>РАЗОМ                                                                                                                      загальний фонд</t>
  </si>
  <si>
    <t>РАЗОМ                                                                                                    спеціальний фонд</t>
  </si>
  <si>
    <t>(грн.)</t>
  </si>
  <si>
    <t>проведення поточних видатків закладів охорони здоров'я району (КНП "Центр первинної медико-санітарної допомоги")</t>
  </si>
  <si>
    <t>на придбання путівок для оздоровлення та відпочинку дітей та учнівської молоді</t>
  </si>
  <si>
    <t>проведення капітальних видатків закладів охорони здоров'я району (КНП "Центр первинної медико-санітарної допомоги")</t>
  </si>
  <si>
    <t>Державний бюджет</t>
  </si>
  <si>
    <t>УСЬОГО</t>
  </si>
  <si>
    <t>КОД</t>
  </si>
  <si>
    <t>18305502000</t>
  </si>
  <si>
    <t>18305503000</t>
  </si>
  <si>
    <t>18305504000</t>
  </si>
  <si>
    <t>18305505000</t>
  </si>
  <si>
    <t>18305506000</t>
  </si>
  <si>
    <t>18305507000</t>
  </si>
  <si>
    <t>18305509000</t>
  </si>
  <si>
    <t>18305510000</t>
  </si>
  <si>
    <t>18305512000</t>
  </si>
  <si>
    <t>18305514000</t>
  </si>
  <si>
    <t>18305515000</t>
  </si>
  <si>
    <t>18305516000</t>
  </si>
  <si>
    <t>18305517000</t>
  </si>
  <si>
    <t>18305518000</t>
  </si>
  <si>
    <t>18305519000</t>
  </si>
  <si>
    <t>18305520000</t>
  </si>
  <si>
    <t>18305523000</t>
  </si>
  <si>
    <t>18305526000</t>
  </si>
  <si>
    <t>18305527000</t>
  </si>
  <si>
    <t>18305529000</t>
  </si>
  <si>
    <t>18100000000</t>
  </si>
  <si>
    <t>18203100000</t>
  </si>
  <si>
    <t>18520000000</t>
  </si>
  <si>
    <t>18518000000</t>
  </si>
  <si>
    <t>1</t>
  </si>
  <si>
    <t>3</t>
  </si>
  <si>
    <t>5</t>
  </si>
  <si>
    <t>спеціального фонду</t>
  </si>
  <si>
    <t>у тому числі на:</t>
  </si>
  <si>
    <t>у тому числі:</t>
  </si>
  <si>
    <t>у тому числі :</t>
  </si>
  <si>
    <t>дотація на:</t>
  </si>
  <si>
    <t>забезпечення якісної, сучасної та доступної загальної середньої освіти "Нова українська школа" за рахунок  відповідної субвенції з державного бюджету</t>
  </si>
  <si>
    <t>Зміни до додатку 5 до рішення Конотопської районної  ради "Про районний бюджет Конотопського району на 2019 рік"                                                                                                       "Міжбюджетні трансферти на 2019 рік"</t>
  </si>
  <si>
    <t>Бюджет Вирівської сільради/ с.Вирівка</t>
  </si>
  <si>
    <t>Бюджет Великосамбірської сільради/ с.Великий Самбір</t>
  </si>
  <si>
    <t>Бюджет В'язівської сільради / с.В'язове</t>
  </si>
  <si>
    <t>Бюджет Гружчанської сільради / с.Грузьке</t>
  </si>
  <si>
    <t>Бюджет Дептівської сільради / с.Дептівка</t>
  </si>
  <si>
    <t>Бюджет Духанівської сільради / с.Духанівка</t>
  </si>
  <si>
    <t>Бюджет Землянської сільради / с.Землянка</t>
  </si>
  <si>
    <t>Бюджет Карабутівської сільради / с.Карабутове</t>
  </si>
  <si>
    <t>Бюджет Кошарівської сільради / с.Кошари</t>
  </si>
  <si>
    <t>Бюджет Кузьківської сільради / с.Кузьки</t>
  </si>
  <si>
    <t>Бюджет Малосамбірської сільради/  с.Малий Самбір</t>
  </si>
  <si>
    <t>Бюджет Мельнянської сільради/  с.Мельня</t>
  </si>
  <si>
    <t>Бюджет Михайло-Ганнівської сільради/  с.Михайло-Ганнівка</t>
  </si>
  <si>
    <t>Бюджет Пекарівської сільради/  с.Пекарі</t>
  </si>
  <si>
    <t>Бюджет Попівської сільради/  с.Попівка</t>
  </si>
  <si>
    <t>Бюджет Присеймівської сільради/  с.Присеймів'я</t>
  </si>
  <si>
    <t>Бюджет Соснівської сільради/  с.Соснівка</t>
  </si>
  <si>
    <t>Бюджет Шаповалівської сільради/  с.Шаповалівка</t>
  </si>
  <si>
    <t>Бюджет Шевченківської сільради/  с.Шевченкове</t>
  </si>
  <si>
    <t>Бюджет Юрівської сільради/  с.Юрівка</t>
  </si>
  <si>
    <t>Бюджет міста Конотопа</t>
  </si>
  <si>
    <t>Бюджет Дубов"язівської селищної об'єднаної територіальної громади</t>
  </si>
  <si>
    <t>Бюджет Бочечківської сільської об'єднаної територіальної громади</t>
  </si>
  <si>
    <t>Субвенція з місцевого бюджету на реалізацію заходів, спрямованих на  підвищення якості освіти за рахунок відповідної субвенції з державного бюджету</t>
  </si>
  <si>
    <t>проведення капітальних видатків закладів освіти</t>
  </si>
  <si>
    <t>На виконання депутатських повноважень депутатів Сумської обласної ради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</si>
  <si>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</si>
  <si>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проведення капітальних видатків по територіальному центру  соціального обслуговування та надання соціальних послуг Конотопського району</t>
  </si>
  <si>
    <t>від 16.10.2019</t>
  </si>
  <si>
    <t>Додаток 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</si>
</sst>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#,##0.00\ &quot;грн.&quot;"/>
  </numFmts>
  <fonts count="56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17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horizontal="left"/>
    </xf>
    <xf numFmtId="2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1" fontId="5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2" fontId="3" fillId="0" borderId="0" xfId="0" applyNumberFormat="1" applyFont="1" applyAlignment="1">
      <alignment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>
      <alignment vertical="center" wrapText="1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 vertical="center" wrapText="1"/>
    </xf>
    <xf numFmtId="2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vertical="center" wrapText="1"/>
    </xf>
    <xf numFmtId="2" fontId="1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7" fillId="0" borderId="10" xfId="0" applyFont="1" applyFill="1" applyBorder="1" applyAlignment="1">
      <alignment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top" wrapText="1"/>
      <protection locked="0"/>
    </xf>
    <xf numFmtId="2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vertical="center" wrapText="1"/>
      <protection/>
    </xf>
    <xf numFmtId="2" fontId="3" fillId="0" borderId="10" xfId="0" applyNumberFormat="1" applyFont="1" applyFill="1" applyBorder="1" applyAlignment="1" applyProtection="1">
      <alignment horizontal="left" vertical="center" wrapText="1"/>
      <protection/>
    </xf>
    <xf numFmtId="2" fontId="1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 applyProtection="1">
      <alignment horizontal="center" vertical="center" wrapText="1"/>
      <protection locked="0"/>
    </xf>
    <xf numFmtId="0" fontId="55" fillId="0" borderId="12" xfId="0" applyFont="1" applyBorder="1" applyAlignment="1" applyProtection="1">
      <alignment horizontal="center" vertical="center" wrapText="1"/>
      <protection locked="0"/>
    </xf>
    <xf numFmtId="0" fontId="55" fillId="0" borderId="13" xfId="0" applyFont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44"/>
  <sheetViews>
    <sheetView tabSelected="1" view="pageBreakPreview" zoomScale="70" zoomScaleNormal="65" zoomScaleSheetLayoutView="70" zoomScalePageLayoutView="0" workbookViewId="0" topLeftCell="A1">
      <pane xSplit="2" ySplit="14" topLeftCell="CB2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J27" sqref="CJ27"/>
    </sheetView>
  </sheetViews>
  <sheetFormatPr defaultColWidth="9.00390625" defaultRowHeight="12.75"/>
  <cols>
    <col min="1" max="1" width="15.375" style="7" customWidth="1"/>
    <col min="2" max="2" width="63.875" style="1" customWidth="1"/>
    <col min="3" max="3" width="18.25390625" style="2" customWidth="1"/>
    <col min="4" max="4" width="13.875" style="2" customWidth="1"/>
    <col min="5" max="5" width="24.25390625" style="2" customWidth="1"/>
    <col min="6" max="6" width="19.875" style="1" customWidth="1"/>
    <col min="7" max="7" width="17.25390625" style="1" customWidth="1"/>
    <col min="8" max="8" width="28.125" style="1" customWidth="1"/>
    <col min="9" max="9" width="19.875" style="1" customWidth="1"/>
    <col min="10" max="10" width="11.375" style="1" customWidth="1"/>
    <col min="11" max="11" width="24.375" style="1" customWidth="1"/>
    <col min="12" max="12" width="19.25390625" style="1" customWidth="1"/>
    <col min="13" max="13" width="15.25390625" style="1" customWidth="1"/>
    <col min="14" max="14" width="23.125" style="1" customWidth="1"/>
    <col min="15" max="16" width="20.00390625" style="1" customWidth="1"/>
    <col min="17" max="17" width="24.375" style="1" customWidth="1"/>
    <col min="18" max="18" width="22.375" style="1" customWidth="1"/>
    <col min="19" max="19" width="20.75390625" style="1" customWidth="1"/>
    <col min="20" max="20" width="21.625" style="1" customWidth="1"/>
    <col min="21" max="21" width="17.75390625" style="1" customWidth="1"/>
    <col min="22" max="22" width="18.00390625" style="1" customWidth="1"/>
    <col min="23" max="23" width="24.25390625" style="1" customWidth="1"/>
    <col min="24" max="24" width="19.25390625" style="1" customWidth="1"/>
    <col min="25" max="25" width="19.625" style="1" customWidth="1"/>
    <col min="26" max="26" width="24.25390625" style="1" customWidth="1"/>
    <col min="27" max="27" width="17.625" style="1" customWidth="1"/>
    <col min="28" max="28" width="18.625" style="1" customWidth="1"/>
    <col min="29" max="29" width="23.375" style="1" customWidth="1"/>
    <col min="30" max="30" width="18.375" style="1" customWidth="1"/>
    <col min="31" max="31" width="17.75390625" style="1" customWidth="1"/>
    <col min="32" max="32" width="23.375" style="1" customWidth="1"/>
    <col min="33" max="33" width="26.25390625" style="1" customWidth="1"/>
    <col min="34" max="34" width="20.25390625" style="1" customWidth="1"/>
    <col min="35" max="35" width="26.625" style="1" customWidth="1"/>
    <col min="36" max="36" width="17.875" style="1" customWidth="1"/>
    <col min="37" max="37" width="17.125" style="1" customWidth="1"/>
    <col min="38" max="38" width="27.625" style="1" customWidth="1"/>
    <col min="39" max="39" width="17.625" style="1" customWidth="1"/>
    <col min="40" max="40" width="16.00390625" style="1" customWidth="1"/>
    <col min="41" max="41" width="25.375" style="1" customWidth="1"/>
    <col min="42" max="42" width="19.125" style="1" customWidth="1"/>
    <col min="43" max="43" width="17.25390625" style="1" customWidth="1"/>
    <col min="44" max="44" width="25.75390625" style="1" customWidth="1"/>
    <col min="45" max="45" width="17.75390625" style="1" customWidth="1"/>
    <col min="46" max="46" width="15.25390625" style="1" customWidth="1"/>
    <col min="47" max="47" width="25.00390625" style="1" customWidth="1"/>
    <col min="48" max="48" width="21.25390625" style="1" customWidth="1"/>
    <col min="49" max="49" width="16.00390625" style="1" customWidth="1"/>
    <col min="50" max="50" width="26.625" style="1" customWidth="1"/>
    <col min="51" max="51" width="19.875" style="1" customWidth="1"/>
    <col min="52" max="52" width="16.25390625" style="1" customWidth="1"/>
    <col min="53" max="53" width="26.125" style="1" customWidth="1"/>
    <col min="54" max="54" width="19.75390625" style="1" customWidth="1"/>
    <col min="55" max="55" width="17.625" style="1" customWidth="1"/>
    <col min="56" max="56" width="26.25390625" style="1" customWidth="1"/>
    <col min="57" max="57" width="21.375" style="1" customWidth="1"/>
    <col min="58" max="58" width="18.125" style="1" customWidth="1"/>
    <col min="59" max="59" width="25.00390625" style="1" customWidth="1"/>
    <col min="60" max="60" width="18.00390625" style="1" customWidth="1"/>
    <col min="61" max="61" width="18.25390625" style="1" customWidth="1"/>
    <col min="62" max="62" width="24.75390625" style="1" customWidth="1"/>
    <col min="63" max="63" width="19.125" style="1" customWidth="1"/>
    <col min="64" max="64" width="17.00390625" style="1" customWidth="1"/>
    <col min="65" max="65" width="26.125" style="1" customWidth="1"/>
    <col min="66" max="66" width="19.875" style="1" customWidth="1"/>
    <col min="67" max="67" width="17.625" style="1" customWidth="1"/>
    <col min="68" max="68" width="25.125" style="1" customWidth="1"/>
    <col min="69" max="69" width="18.125" style="1" customWidth="1"/>
    <col min="70" max="70" width="17.00390625" style="1" customWidth="1"/>
    <col min="71" max="71" width="27.125" style="1" customWidth="1"/>
    <col min="72" max="72" width="18.25390625" style="1" customWidth="1"/>
    <col min="73" max="73" width="17.75390625" style="1" customWidth="1"/>
    <col min="74" max="74" width="26.25390625" style="1" customWidth="1"/>
    <col min="75" max="75" width="19.125" style="1" customWidth="1"/>
    <col min="76" max="76" width="17.75390625" style="1" customWidth="1"/>
    <col min="77" max="77" width="23.875" style="1" customWidth="1"/>
    <col min="78" max="78" width="17.625" style="1" customWidth="1"/>
    <col min="79" max="79" width="19.75390625" style="1" customWidth="1"/>
    <col min="80" max="80" width="28.375" style="1" customWidth="1"/>
    <col min="81" max="81" width="21.00390625" style="1" customWidth="1"/>
    <col min="82" max="82" width="16.75390625" style="1" customWidth="1"/>
    <col min="83" max="83" width="24.75390625" style="1" customWidth="1"/>
    <col min="84" max="84" width="17.875" style="1" customWidth="1"/>
    <col min="85" max="85" width="20.375" style="1" customWidth="1"/>
    <col min="86" max="86" width="26.625" style="1" customWidth="1"/>
    <col min="87" max="87" width="23.625" style="1" customWidth="1"/>
    <col min="88" max="88" width="17.125" style="1" customWidth="1"/>
    <col min="89" max="89" width="23.25390625" style="1" customWidth="1"/>
    <col min="90" max="90" width="20.00390625" style="1" customWidth="1"/>
    <col min="91" max="91" width="20.75390625" style="1" customWidth="1"/>
    <col min="92" max="92" width="25.00390625" style="1" customWidth="1"/>
    <col min="93" max="93" width="20.875" style="1" customWidth="1"/>
    <col min="94" max="94" width="22.375" style="1" customWidth="1"/>
    <col min="95" max="95" width="23.00390625" style="1" customWidth="1"/>
    <col min="96" max="96" width="20.00390625" style="1" customWidth="1"/>
    <col min="97" max="97" width="18.625" style="1" customWidth="1"/>
    <col min="98" max="98" width="21.25390625" style="1" customWidth="1"/>
    <col min="99" max="99" width="21.00390625" style="1" hidden="1" customWidth="1"/>
    <col min="100" max="100" width="18.375" style="1" hidden="1" customWidth="1"/>
    <col min="101" max="101" width="25.875" style="1" hidden="1" customWidth="1"/>
    <col min="102" max="102" width="23.625" style="1" customWidth="1"/>
    <col min="103" max="103" width="20.375" style="1" customWidth="1"/>
    <col min="104" max="104" width="23.25390625" style="1" customWidth="1"/>
    <col min="105" max="105" width="19.625" style="1" customWidth="1"/>
    <col min="106" max="106" width="17.75390625" style="1" customWidth="1"/>
    <col min="107" max="107" width="22.875" style="1" customWidth="1"/>
    <col min="108" max="108" width="18.75390625" style="1" customWidth="1"/>
    <col min="109" max="109" width="19.125" style="1" customWidth="1"/>
    <col min="110" max="110" width="22.25390625" style="1" customWidth="1"/>
    <col min="111" max="111" width="24.875" style="1" customWidth="1"/>
    <col min="112" max="112" width="18.625" style="1" customWidth="1"/>
    <col min="113" max="113" width="27.25390625" style="1" customWidth="1"/>
    <col min="114" max="114" width="21.625" style="1" hidden="1" customWidth="1"/>
    <col min="115" max="115" width="15.25390625" style="1" hidden="1" customWidth="1"/>
    <col min="116" max="116" width="23.375" style="1" hidden="1" customWidth="1"/>
    <col min="117" max="117" width="20.00390625" style="1" hidden="1" customWidth="1"/>
    <col min="118" max="118" width="14.875" style="1" hidden="1" customWidth="1"/>
    <col min="119" max="119" width="32.375" style="1" customWidth="1"/>
    <col min="120" max="16384" width="9.125" style="1" customWidth="1"/>
  </cols>
  <sheetData>
    <row r="1" spans="6:62" ht="18" customHeight="1">
      <c r="F1" s="15"/>
      <c r="G1" s="15"/>
      <c r="H1" s="15"/>
      <c r="I1" s="15"/>
      <c r="J1" s="15"/>
      <c r="K1" s="15"/>
      <c r="L1" s="15" t="s">
        <v>112</v>
      </c>
      <c r="M1" s="15"/>
      <c r="N1" s="15"/>
      <c r="O1" s="31"/>
      <c r="V1" s="31"/>
      <c r="W1" s="31"/>
      <c r="X1" s="31"/>
      <c r="Y1" s="31"/>
      <c r="Z1" s="31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</row>
    <row r="2" spans="6:98" ht="20.25" customHeight="1">
      <c r="F2" s="16"/>
      <c r="G2" s="16"/>
      <c r="H2" s="16"/>
      <c r="I2" s="16"/>
      <c r="J2" s="16"/>
      <c r="K2" s="16"/>
      <c r="L2" s="84" t="s">
        <v>0</v>
      </c>
      <c r="M2" s="84"/>
      <c r="N2" s="84"/>
      <c r="O2" s="32"/>
      <c r="V2" s="32"/>
      <c r="W2" s="32"/>
      <c r="X2" s="32"/>
      <c r="Y2" s="32"/>
      <c r="Z2" s="32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</row>
    <row r="3" spans="6:98" ht="21.75" customHeight="1">
      <c r="F3" s="16"/>
      <c r="G3" s="16"/>
      <c r="H3" s="16"/>
      <c r="I3" s="16"/>
      <c r="J3" s="16"/>
      <c r="K3" s="16"/>
      <c r="L3" s="85" t="s">
        <v>2</v>
      </c>
      <c r="M3" s="85"/>
      <c r="N3" s="85"/>
      <c r="O3" s="31"/>
      <c r="V3" s="31"/>
      <c r="W3" s="31"/>
      <c r="X3" s="31"/>
      <c r="Y3" s="31"/>
      <c r="Z3" s="31"/>
      <c r="AA3" s="15"/>
      <c r="AB3" s="15"/>
      <c r="AC3" s="15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</row>
    <row r="4" spans="6:62" ht="21.75" customHeight="1">
      <c r="F4" s="11"/>
      <c r="G4" s="11"/>
      <c r="H4" s="11"/>
      <c r="I4" s="11"/>
      <c r="J4" s="11"/>
      <c r="K4" s="11"/>
      <c r="L4" s="82" t="s">
        <v>111</v>
      </c>
      <c r="M4" s="82"/>
      <c r="N4" s="82"/>
      <c r="O4" s="33"/>
      <c r="V4" s="33"/>
      <c r="W4" s="33"/>
      <c r="X4" s="33"/>
      <c r="Y4" s="33"/>
      <c r="Z4" s="33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</row>
    <row r="5" spans="2:110" ht="47.25" customHeight="1">
      <c r="B5" s="18"/>
      <c r="C5" s="73" t="s">
        <v>82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36"/>
      <c r="P5" s="36"/>
      <c r="Q5" s="36"/>
      <c r="R5" s="36"/>
      <c r="S5" s="36"/>
      <c r="T5" s="36"/>
      <c r="U5" s="36"/>
      <c r="V5" s="34"/>
      <c r="W5" s="34"/>
      <c r="X5" s="34"/>
      <c r="Y5" s="34"/>
      <c r="Z5" s="34"/>
      <c r="AA5" s="19"/>
      <c r="AB5" s="19"/>
      <c r="AC5" s="19"/>
      <c r="AD5" s="19"/>
      <c r="AE5" s="19"/>
      <c r="AF5" s="19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</row>
    <row r="6" spans="12:110" ht="15.75" customHeight="1">
      <c r="L6" s="20"/>
      <c r="M6" s="20"/>
      <c r="N6" s="20" t="s">
        <v>42</v>
      </c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</row>
    <row r="7" spans="1:119" ht="18.75" customHeight="1">
      <c r="A7" s="88" t="s">
        <v>48</v>
      </c>
      <c r="B7" s="89" t="s">
        <v>7</v>
      </c>
      <c r="C7" s="71" t="s">
        <v>18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53" t="s">
        <v>15</v>
      </c>
      <c r="P7" s="54"/>
      <c r="Q7" s="54"/>
      <c r="R7" s="54"/>
      <c r="S7" s="54"/>
      <c r="T7" s="54"/>
      <c r="U7" s="54"/>
      <c r="V7" s="54"/>
      <c r="W7" s="54"/>
      <c r="X7" s="54"/>
      <c r="Y7" s="54"/>
      <c r="Z7" s="55"/>
      <c r="AA7" s="53" t="s">
        <v>15</v>
      </c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  <c r="AM7" s="53" t="s">
        <v>15</v>
      </c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5"/>
      <c r="AY7" s="53" t="s">
        <v>15</v>
      </c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5"/>
      <c r="BK7" s="53" t="s">
        <v>15</v>
      </c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5"/>
      <c r="BW7" s="53" t="s">
        <v>15</v>
      </c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5"/>
      <c r="CI7" s="53" t="s">
        <v>15</v>
      </c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5"/>
      <c r="CU7" s="74" t="s">
        <v>40</v>
      </c>
      <c r="CV7" s="74"/>
      <c r="CW7" s="74"/>
      <c r="CX7" s="71" t="s">
        <v>15</v>
      </c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6" t="s">
        <v>41</v>
      </c>
      <c r="DK7" s="76"/>
      <c r="DL7" s="76"/>
      <c r="DM7" s="77" t="s">
        <v>13</v>
      </c>
      <c r="DN7" s="77"/>
      <c r="DO7" s="77"/>
    </row>
    <row r="8" spans="1:119" ht="21" customHeight="1">
      <c r="A8" s="88"/>
      <c r="B8" s="89"/>
      <c r="C8" s="71" t="s">
        <v>80</v>
      </c>
      <c r="D8" s="71"/>
      <c r="E8" s="71"/>
      <c r="F8" s="71" t="s">
        <v>16</v>
      </c>
      <c r="G8" s="71"/>
      <c r="H8" s="71"/>
      <c r="I8" s="71"/>
      <c r="J8" s="71"/>
      <c r="K8" s="71"/>
      <c r="L8" s="71"/>
      <c r="M8" s="71"/>
      <c r="N8" s="71"/>
      <c r="O8" s="53" t="s">
        <v>17</v>
      </c>
      <c r="P8" s="54"/>
      <c r="Q8" s="54"/>
      <c r="R8" s="54"/>
      <c r="S8" s="54"/>
      <c r="T8" s="54"/>
      <c r="U8" s="54"/>
      <c r="V8" s="54"/>
      <c r="W8" s="54"/>
      <c r="X8" s="54"/>
      <c r="Y8" s="54"/>
      <c r="Z8" s="55"/>
      <c r="AA8" s="53" t="s">
        <v>17</v>
      </c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  <c r="AM8" s="53" t="s">
        <v>17</v>
      </c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5"/>
      <c r="AY8" s="53" t="s">
        <v>17</v>
      </c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5"/>
      <c r="BK8" s="53" t="s">
        <v>17</v>
      </c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5"/>
      <c r="BW8" s="53" t="s">
        <v>17</v>
      </c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5"/>
      <c r="CI8" s="53" t="s">
        <v>17</v>
      </c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5"/>
      <c r="CU8" s="74"/>
      <c r="CV8" s="74"/>
      <c r="CW8" s="74"/>
      <c r="CX8" s="71" t="s">
        <v>17</v>
      </c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6"/>
      <c r="DK8" s="76"/>
      <c r="DL8" s="76"/>
      <c r="DM8" s="77"/>
      <c r="DN8" s="77"/>
      <c r="DO8" s="77"/>
    </row>
    <row r="9" spans="1:119" ht="21" customHeight="1">
      <c r="A9" s="88"/>
      <c r="B9" s="89"/>
      <c r="C9" s="71"/>
      <c r="D9" s="71"/>
      <c r="E9" s="71"/>
      <c r="F9" s="71" t="s">
        <v>19</v>
      </c>
      <c r="G9" s="71"/>
      <c r="H9" s="71"/>
      <c r="I9" s="71"/>
      <c r="J9" s="71"/>
      <c r="K9" s="71"/>
      <c r="L9" s="71"/>
      <c r="M9" s="71"/>
      <c r="N9" s="71"/>
      <c r="O9" s="53" t="s">
        <v>19</v>
      </c>
      <c r="P9" s="54"/>
      <c r="Q9" s="54"/>
      <c r="R9" s="54"/>
      <c r="S9" s="54"/>
      <c r="T9" s="54"/>
      <c r="U9" s="54"/>
      <c r="V9" s="54"/>
      <c r="W9" s="54"/>
      <c r="X9" s="54"/>
      <c r="Y9" s="54"/>
      <c r="Z9" s="55"/>
      <c r="AA9" s="53" t="s">
        <v>19</v>
      </c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5"/>
      <c r="AM9" s="53" t="s">
        <v>19</v>
      </c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5"/>
      <c r="AY9" s="53" t="s">
        <v>19</v>
      </c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5"/>
      <c r="BK9" s="53" t="s">
        <v>19</v>
      </c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5"/>
      <c r="BW9" s="53" t="s">
        <v>19</v>
      </c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5"/>
      <c r="CI9" s="53" t="s">
        <v>19</v>
      </c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5"/>
      <c r="CU9" s="74"/>
      <c r="CV9" s="74"/>
      <c r="CW9" s="74"/>
      <c r="CX9" s="71" t="s">
        <v>76</v>
      </c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6"/>
      <c r="DK9" s="76"/>
      <c r="DL9" s="76"/>
      <c r="DM9" s="77"/>
      <c r="DN9" s="77"/>
      <c r="DO9" s="77"/>
    </row>
    <row r="10" spans="1:119" s="9" customFormat="1" ht="26.25" customHeight="1">
      <c r="A10" s="88"/>
      <c r="B10" s="89"/>
      <c r="C10" s="87" t="s">
        <v>14</v>
      </c>
      <c r="D10" s="87"/>
      <c r="E10" s="87"/>
      <c r="F10" s="83" t="s">
        <v>29</v>
      </c>
      <c r="G10" s="83"/>
      <c r="H10" s="83"/>
      <c r="I10" s="83" t="s">
        <v>30</v>
      </c>
      <c r="J10" s="83"/>
      <c r="K10" s="83"/>
      <c r="L10" s="83" t="s">
        <v>31</v>
      </c>
      <c r="M10" s="83"/>
      <c r="N10" s="83"/>
      <c r="O10" s="83" t="s">
        <v>32</v>
      </c>
      <c r="P10" s="83"/>
      <c r="Q10" s="83"/>
      <c r="R10" s="90" t="s">
        <v>109</v>
      </c>
      <c r="S10" s="91"/>
      <c r="T10" s="92"/>
      <c r="U10" s="83" t="s">
        <v>33</v>
      </c>
      <c r="V10" s="83"/>
      <c r="W10" s="83"/>
      <c r="X10" s="83" t="s">
        <v>81</v>
      </c>
      <c r="Y10" s="83"/>
      <c r="Z10" s="83"/>
      <c r="AA10" s="83" t="s">
        <v>34</v>
      </c>
      <c r="AB10" s="83"/>
      <c r="AC10" s="83"/>
      <c r="AD10" s="83" t="s">
        <v>35</v>
      </c>
      <c r="AE10" s="83"/>
      <c r="AF10" s="83"/>
      <c r="AG10" s="81" t="s">
        <v>3</v>
      </c>
      <c r="AH10" s="81"/>
      <c r="AI10" s="81"/>
      <c r="AJ10" s="53" t="s">
        <v>79</v>
      </c>
      <c r="AK10" s="54"/>
      <c r="AL10" s="55"/>
      <c r="AM10" s="53" t="s">
        <v>78</v>
      </c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5"/>
      <c r="AY10" s="53" t="s">
        <v>78</v>
      </c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5"/>
      <c r="BK10" s="53" t="s">
        <v>78</v>
      </c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5"/>
      <c r="BW10" s="53" t="s">
        <v>78</v>
      </c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5"/>
      <c r="CI10" s="53" t="s">
        <v>78</v>
      </c>
      <c r="CJ10" s="54"/>
      <c r="CK10" s="54"/>
      <c r="CL10" s="54"/>
      <c r="CM10" s="54"/>
      <c r="CN10" s="54"/>
      <c r="CO10" s="54"/>
      <c r="CP10" s="54"/>
      <c r="CQ10" s="55"/>
      <c r="CR10" s="62" t="s">
        <v>106</v>
      </c>
      <c r="CS10" s="62"/>
      <c r="CT10" s="63"/>
      <c r="CU10" s="74"/>
      <c r="CV10" s="74"/>
      <c r="CW10" s="74"/>
      <c r="CX10" s="81" t="s">
        <v>3</v>
      </c>
      <c r="CY10" s="81"/>
      <c r="CZ10" s="81"/>
      <c r="DA10" s="96" t="s">
        <v>77</v>
      </c>
      <c r="DB10" s="97"/>
      <c r="DC10" s="97"/>
      <c r="DD10" s="97"/>
      <c r="DE10" s="97"/>
      <c r="DF10" s="97"/>
      <c r="DG10" s="97"/>
      <c r="DH10" s="97"/>
      <c r="DI10" s="98"/>
      <c r="DJ10" s="76"/>
      <c r="DK10" s="76"/>
      <c r="DL10" s="76"/>
      <c r="DM10" s="77"/>
      <c r="DN10" s="77"/>
      <c r="DO10" s="77"/>
    </row>
    <row r="11" spans="1:119" s="10" customFormat="1" ht="148.5" customHeight="1">
      <c r="A11" s="88"/>
      <c r="B11" s="89"/>
      <c r="C11" s="87"/>
      <c r="D11" s="87"/>
      <c r="E11" s="87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93"/>
      <c r="S11" s="94"/>
      <c r="T11" s="95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1"/>
      <c r="AH11" s="81"/>
      <c r="AI11" s="81"/>
      <c r="AJ11" s="86" t="s">
        <v>8</v>
      </c>
      <c r="AK11" s="86"/>
      <c r="AL11" s="86"/>
      <c r="AM11" s="86" t="s">
        <v>9</v>
      </c>
      <c r="AN11" s="86"/>
      <c r="AO11" s="86"/>
      <c r="AP11" s="66" t="s">
        <v>4</v>
      </c>
      <c r="AQ11" s="66"/>
      <c r="AR11" s="66"/>
      <c r="AS11" s="66" t="s">
        <v>28</v>
      </c>
      <c r="AT11" s="66"/>
      <c r="AU11" s="66"/>
      <c r="AV11" s="66" t="s">
        <v>27</v>
      </c>
      <c r="AW11" s="66"/>
      <c r="AX11" s="66"/>
      <c r="AY11" s="66" t="s">
        <v>26</v>
      </c>
      <c r="AZ11" s="66"/>
      <c r="BA11" s="66"/>
      <c r="BB11" s="66" t="s">
        <v>25</v>
      </c>
      <c r="BC11" s="66"/>
      <c r="BD11" s="66"/>
      <c r="BE11" s="66" t="s">
        <v>24</v>
      </c>
      <c r="BF11" s="66"/>
      <c r="BG11" s="66"/>
      <c r="BH11" s="78" t="s">
        <v>23</v>
      </c>
      <c r="BI11" s="78"/>
      <c r="BJ11" s="78"/>
      <c r="BK11" s="66" t="s">
        <v>20</v>
      </c>
      <c r="BL11" s="66"/>
      <c r="BM11" s="66"/>
      <c r="BN11" s="78" t="s">
        <v>5</v>
      </c>
      <c r="BO11" s="78"/>
      <c r="BP11" s="78"/>
      <c r="BQ11" s="66" t="s">
        <v>6</v>
      </c>
      <c r="BR11" s="66"/>
      <c r="BS11" s="66"/>
      <c r="BT11" s="66" t="s">
        <v>21</v>
      </c>
      <c r="BU11" s="66"/>
      <c r="BV11" s="66"/>
      <c r="BW11" s="66" t="s">
        <v>22</v>
      </c>
      <c r="BX11" s="66"/>
      <c r="BY11" s="66"/>
      <c r="BZ11" s="78" t="s">
        <v>43</v>
      </c>
      <c r="CA11" s="78"/>
      <c r="CB11" s="78"/>
      <c r="CC11" s="75" t="s">
        <v>44</v>
      </c>
      <c r="CD11" s="75"/>
      <c r="CE11" s="75"/>
      <c r="CF11" s="66" t="s">
        <v>10</v>
      </c>
      <c r="CG11" s="66"/>
      <c r="CH11" s="66"/>
      <c r="CI11" s="66" t="s">
        <v>11</v>
      </c>
      <c r="CJ11" s="66"/>
      <c r="CK11" s="66"/>
      <c r="CL11" s="66" t="s">
        <v>12</v>
      </c>
      <c r="CM11" s="66"/>
      <c r="CN11" s="66"/>
      <c r="CO11" s="66" t="s">
        <v>108</v>
      </c>
      <c r="CP11" s="66"/>
      <c r="CQ11" s="66"/>
      <c r="CR11" s="64"/>
      <c r="CS11" s="64"/>
      <c r="CT11" s="65"/>
      <c r="CU11" s="74"/>
      <c r="CV11" s="74"/>
      <c r="CW11" s="74"/>
      <c r="CX11" s="81"/>
      <c r="CY11" s="81"/>
      <c r="CZ11" s="81"/>
      <c r="DA11" s="56" t="s">
        <v>107</v>
      </c>
      <c r="DB11" s="57"/>
      <c r="DC11" s="58"/>
      <c r="DD11" s="56" t="s">
        <v>110</v>
      </c>
      <c r="DE11" s="57"/>
      <c r="DF11" s="58"/>
      <c r="DG11" s="66" t="s">
        <v>45</v>
      </c>
      <c r="DH11" s="66"/>
      <c r="DI11" s="66"/>
      <c r="DJ11" s="76"/>
      <c r="DK11" s="76"/>
      <c r="DL11" s="76"/>
      <c r="DM11" s="77"/>
      <c r="DN11" s="77"/>
      <c r="DO11" s="77"/>
    </row>
    <row r="12" spans="1:119" ht="18.75" customHeight="1">
      <c r="A12" s="88"/>
      <c r="B12" s="89"/>
      <c r="C12" s="80">
        <v>41040200</v>
      </c>
      <c r="D12" s="80"/>
      <c r="E12" s="80"/>
      <c r="F12" s="80">
        <v>41050100</v>
      </c>
      <c r="G12" s="80"/>
      <c r="H12" s="80"/>
      <c r="I12" s="80">
        <v>41050200</v>
      </c>
      <c r="J12" s="80"/>
      <c r="K12" s="80"/>
      <c r="L12" s="80">
        <v>41050300</v>
      </c>
      <c r="M12" s="80"/>
      <c r="N12" s="80"/>
      <c r="O12" s="80">
        <v>41050700</v>
      </c>
      <c r="P12" s="80"/>
      <c r="Q12" s="80"/>
      <c r="R12" s="59">
        <v>41050900</v>
      </c>
      <c r="S12" s="60"/>
      <c r="T12" s="61"/>
      <c r="U12" s="80">
        <v>41051000</v>
      </c>
      <c r="V12" s="80"/>
      <c r="W12" s="80"/>
      <c r="X12" s="80">
        <v>41051400</v>
      </c>
      <c r="Y12" s="80"/>
      <c r="Z12" s="80"/>
      <c r="AA12" s="80">
        <v>41051500</v>
      </c>
      <c r="AB12" s="80"/>
      <c r="AC12" s="80"/>
      <c r="AD12" s="80">
        <v>41052000</v>
      </c>
      <c r="AE12" s="80"/>
      <c r="AF12" s="80"/>
      <c r="AG12" s="80">
        <v>41053900</v>
      </c>
      <c r="AH12" s="80"/>
      <c r="AI12" s="80"/>
      <c r="AJ12" s="80"/>
      <c r="AK12" s="80"/>
      <c r="AL12" s="80"/>
      <c r="AM12" s="80"/>
      <c r="AN12" s="80"/>
      <c r="AO12" s="80"/>
      <c r="AP12" s="70"/>
      <c r="AQ12" s="70"/>
      <c r="AR12" s="7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67"/>
      <c r="CP12" s="68"/>
      <c r="CQ12" s="69"/>
      <c r="CR12" s="59">
        <v>41054300</v>
      </c>
      <c r="CS12" s="60"/>
      <c r="CT12" s="61"/>
      <c r="CU12" s="30"/>
      <c r="CV12" s="30"/>
      <c r="CW12" s="30"/>
      <c r="CX12" s="80">
        <v>41053900</v>
      </c>
      <c r="CY12" s="80"/>
      <c r="CZ12" s="80"/>
      <c r="DA12" s="59"/>
      <c r="DB12" s="60"/>
      <c r="DC12" s="61"/>
      <c r="DD12" s="59"/>
      <c r="DE12" s="60"/>
      <c r="DF12" s="61"/>
      <c r="DG12" s="72"/>
      <c r="DH12" s="72"/>
      <c r="DI12" s="72"/>
      <c r="DJ12" s="79"/>
      <c r="DK12" s="79"/>
      <c r="DL12" s="79"/>
      <c r="DM12" s="77"/>
      <c r="DN12" s="77"/>
      <c r="DO12" s="77"/>
    </row>
    <row r="13" spans="1:119" ht="36" customHeight="1">
      <c r="A13" s="88"/>
      <c r="B13" s="89"/>
      <c r="C13" s="40" t="s">
        <v>37</v>
      </c>
      <c r="D13" s="40" t="s">
        <v>38</v>
      </c>
      <c r="E13" s="40" t="s">
        <v>39</v>
      </c>
      <c r="F13" s="40" t="s">
        <v>37</v>
      </c>
      <c r="G13" s="40" t="s">
        <v>38</v>
      </c>
      <c r="H13" s="40" t="s">
        <v>39</v>
      </c>
      <c r="I13" s="40" t="s">
        <v>37</v>
      </c>
      <c r="J13" s="40" t="s">
        <v>38</v>
      </c>
      <c r="K13" s="40" t="s">
        <v>39</v>
      </c>
      <c r="L13" s="40" t="s">
        <v>37</v>
      </c>
      <c r="M13" s="40" t="s">
        <v>38</v>
      </c>
      <c r="N13" s="40" t="s">
        <v>39</v>
      </c>
      <c r="O13" s="40" t="s">
        <v>37</v>
      </c>
      <c r="P13" s="40" t="s">
        <v>38</v>
      </c>
      <c r="Q13" s="40" t="s">
        <v>39</v>
      </c>
      <c r="R13" s="40" t="s">
        <v>37</v>
      </c>
      <c r="S13" s="40" t="s">
        <v>38</v>
      </c>
      <c r="T13" s="40" t="s">
        <v>39</v>
      </c>
      <c r="U13" s="40" t="s">
        <v>37</v>
      </c>
      <c r="V13" s="40" t="s">
        <v>38</v>
      </c>
      <c r="W13" s="40" t="s">
        <v>39</v>
      </c>
      <c r="X13" s="40" t="s">
        <v>37</v>
      </c>
      <c r="Y13" s="40" t="s">
        <v>38</v>
      </c>
      <c r="Z13" s="40" t="s">
        <v>39</v>
      </c>
      <c r="AA13" s="40" t="s">
        <v>37</v>
      </c>
      <c r="AB13" s="40" t="s">
        <v>38</v>
      </c>
      <c r="AC13" s="40" t="s">
        <v>39</v>
      </c>
      <c r="AD13" s="40" t="s">
        <v>37</v>
      </c>
      <c r="AE13" s="40" t="s">
        <v>38</v>
      </c>
      <c r="AF13" s="40" t="s">
        <v>39</v>
      </c>
      <c r="AG13" s="40" t="s">
        <v>37</v>
      </c>
      <c r="AH13" s="40" t="s">
        <v>38</v>
      </c>
      <c r="AI13" s="40" t="s">
        <v>39</v>
      </c>
      <c r="AJ13" s="40" t="s">
        <v>37</v>
      </c>
      <c r="AK13" s="40" t="s">
        <v>38</v>
      </c>
      <c r="AL13" s="40" t="s">
        <v>39</v>
      </c>
      <c r="AM13" s="40" t="s">
        <v>37</v>
      </c>
      <c r="AN13" s="40" t="s">
        <v>38</v>
      </c>
      <c r="AO13" s="40" t="s">
        <v>39</v>
      </c>
      <c r="AP13" s="40" t="s">
        <v>37</v>
      </c>
      <c r="AQ13" s="40" t="s">
        <v>38</v>
      </c>
      <c r="AR13" s="40" t="s">
        <v>39</v>
      </c>
      <c r="AS13" s="40" t="s">
        <v>37</v>
      </c>
      <c r="AT13" s="40" t="s">
        <v>38</v>
      </c>
      <c r="AU13" s="40" t="s">
        <v>39</v>
      </c>
      <c r="AV13" s="40" t="s">
        <v>37</v>
      </c>
      <c r="AW13" s="40" t="s">
        <v>38</v>
      </c>
      <c r="AX13" s="40" t="s">
        <v>39</v>
      </c>
      <c r="AY13" s="40" t="s">
        <v>37</v>
      </c>
      <c r="AZ13" s="40" t="s">
        <v>38</v>
      </c>
      <c r="BA13" s="40" t="s">
        <v>39</v>
      </c>
      <c r="BB13" s="40" t="s">
        <v>37</v>
      </c>
      <c r="BC13" s="40" t="s">
        <v>38</v>
      </c>
      <c r="BD13" s="40" t="s">
        <v>39</v>
      </c>
      <c r="BE13" s="40" t="s">
        <v>37</v>
      </c>
      <c r="BF13" s="40" t="s">
        <v>38</v>
      </c>
      <c r="BG13" s="40" t="s">
        <v>39</v>
      </c>
      <c r="BH13" s="40" t="s">
        <v>37</v>
      </c>
      <c r="BI13" s="40" t="s">
        <v>38</v>
      </c>
      <c r="BJ13" s="40" t="s">
        <v>39</v>
      </c>
      <c r="BK13" s="40" t="s">
        <v>37</v>
      </c>
      <c r="BL13" s="40" t="s">
        <v>38</v>
      </c>
      <c r="BM13" s="40" t="s">
        <v>39</v>
      </c>
      <c r="BN13" s="40" t="s">
        <v>37</v>
      </c>
      <c r="BO13" s="40" t="s">
        <v>38</v>
      </c>
      <c r="BP13" s="40" t="s">
        <v>39</v>
      </c>
      <c r="BQ13" s="40" t="s">
        <v>37</v>
      </c>
      <c r="BR13" s="40" t="s">
        <v>38</v>
      </c>
      <c r="BS13" s="40" t="s">
        <v>39</v>
      </c>
      <c r="BT13" s="40" t="s">
        <v>37</v>
      </c>
      <c r="BU13" s="40" t="s">
        <v>38</v>
      </c>
      <c r="BV13" s="40" t="s">
        <v>39</v>
      </c>
      <c r="BW13" s="40" t="s">
        <v>37</v>
      </c>
      <c r="BX13" s="40" t="s">
        <v>38</v>
      </c>
      <c r="BY13" s="40" t="s">
        <v>39</v>
      </c>
      <c r="BZ13" s="40" t="s">
        <v>37</v>
      </c>
      <c r="CA13" s="40" t="s">
        <v>38</v>
      </c>
      <c r="CB13" s="40" t="s">
        <v>39</v>
      </c>
      <c r="CC13" s="40" t="s">
        <v>37</v>
      </c>
      <c r="CD13" s="40" t="s">
        <v>38</v>
      </c>
      <c r="CE13" s="40" t="s">
        <v>39</v>
      </c>
      <c r="CF13" s="40" t="s">
        <v>37</v>
      </c>
      <c r="CG13" s="40" t="s">
        <v>38</v>
      </c>
      <c r="CH13" s="40" t="s">
        <v>39</v>
      </c>
      <c r="CI13" s="40" t="s">
        <v>37</v>
      </c>
      <c r="CJ13" s="40" t="s">
        <v>38</v>
      </c>
      <c r="CK13" s="40" t="s">
        <v>39</v>
      </c>
      <c r="CL13" s="40" t="s">
        <v>37</v>
      </c>
      <c r="CM13" s="40" t="s">
        <v>38</v>
      </c>
      <c r="CN13" s="40" t="s">
        <v>39</v>
      </c>
      <c r="CO13" s="40" t="s">
        <v>37</v>
      </c>
      <c r="CP13" s="40" t="s">
        <v>38</v>
      </c>
      <c r="CQ13" s="40" t="s">
        <v>39</v>
      </c>
      <c r="CR13" s="40" t="s">
        <v>37</v>
      </c>
      <c r="CS13" s="40" t="s">
        <v>38</v>
      </c>
      <c r="CT13" s="40" t="s">
        <v>39</v>
      </c>
      <c r="CU13" s="40" t="s">
        <v>37</v>
      </c>
      <c r="CV13" s="40" t="s">
        <v>38</v>
      </c>
      <c r="CW13" s="40" t="s">
        <v>39</v>
      </c>
      <c r="CX13" s="40" t="s">
        <v>37</v>
      </c>
      <c r="CY13" s="40" t="s">
        <v>38</v>
      </c>
      <c r="CZ13" s="40" t="s">
        <v>39</v>
      </c>
      <c r="DA13" s="40" t="s">
        <v>37</v>
      </c>
      <c r="DB13" s="40" t="s">
        <v>38</v>
      </c>
      <c r="DC13" s="40" t="s">
        <v>39</v>
      </c>
      <c r="DD13" s="40" t="s">
        <v>37</v>
      </c>
      <c r="DE13" s="40" t="s">
        <v>38</v>
      </c>
      <c r="DF13" s="40" t="s">
        <v>39</v>
      </c>
      <c r="DG13" s="40" t="s">
        <v>37</v>
      </c>
      <c r="DH13" s="40" t="s">
        <v>38</v>
      </c>
      <c r="DI13" s="40" t="s">
        <v>39</v>
      </c>
      <c r="DJ13" s="40" t="s">
        <v>37</v>
      </c>
      <c r="DK13" s="40" t="s">
        <v>38</v>
      </c>
      <c r="DL13" s="40" t="s">
        <v>39</v>
      </c>
      <c r="DM13" s="77"/>
      <c r="DN13" s="77"/>
      <c r="DO13" s="77"/>
    </row>
    <row r="14" spans="1:119" ht="18.75" customHeight="1">
      <c r="A14" s="41" t="s">
        <v>73</v>
      </c>
      <c r="B14" s="42">
        <v>2</v>
      </c>
      <c r="C14" s="41" t="s">
        <v>74</v>
      </c>
      <c r="D14" s="42">
        <v>4</v>
      </c>
      <c r="E14" s="41" t="s">
        <v>75</v>
      </c>
      <c r="F14" s="42">
        <v>6</v>
      </c>
      <c r="G14" s="40">
        <v>7</v>
      </c>
      <c r="H14" s="42">
        <v>8</v>
      </c>
      <c r="I14" s="40">
        <v>9</v>
      </c>
      <c r="J14" s="42">
        <v>10</v>
      </c>
      <c r="K14" s="40">
        <v>11</v>
      </c>
      <c r="L14" s="42">
        <v>12</v>
      </c>
      <c r="M14" s="40">
        <v>13</v>
      </c>
      <c r="N14" s="42">
        <v>14</v>
      </c>
      <c r="O14" s="40">
        <v>15</v>
      </c>
      <c r="P14" s="42">
        <v>16</v>
      </c>
      <c r="Q14" s="40">
        <v>17</v>
      </c>
      <c r="R14" s="42">
        <v>18</v>
      </c>
      <c r="S14" s="40">
        <v>19</v>
      </c>
      <c r="T14" s="42">
        <v>20</v>
      </c>
      <c r="U14" s="40">
        <v>21</v>
      </c>
      <c r="V14" s="42">
        <v>22</v>
      </c>
      <c r="W14" s="40">
        <v>23</v>
      </c>
      <c r="X14" s="42">
        <v>24</v>
      </c>
      <c r="Y14" s="40">
        <v>25</v>
      </c>
      <c r="Z14" s="42">
        <v>26</v>
      </c>
      <c r="AA14" s="40">
        <v>27</v>
      </c>
      <c r="AB14" s="42">
        <v>28</v>
      </c>
      <c r="AC14" s="40">
        <v>29</v>
      </c>
      <c r="AD14" s="42">
        <v>30</v>
      </c>
      <c r="AE14" s="40">
        <v>31</v>
      </c>
      <c r="AF14" s="42">
        <v>32</v>
      </c>
      <c r="AG14" s="40">
        <v>33</v>
      </c>
      <c r="AH14" s="42">
        <v>34</v>
      </c>
      <c r="AI14" s="40">
        <v>35</v>
      </c>
      <c r="AJ14" s="42">
        <v>36</v>
      </c>
      <c r="AK14" s="40">
        <v>37</v>
      </c>
      <c r="AL14" s="42">
        <v>38</v>
      </c>
      <c r="AM14" s="40">
        <v>39</v>
      </c>
      <c r="AN14" s="42">
        <v>40</v>
      </c>
      <c r="AO14" s="40">
        <v>41</v>
      </c>
      <c r="AP14" s="42">
        <v>42</v>
      </c>
      <c r="AQ14" s="40">
        <v>43</v>
      </c>
      <c r="AR14" s="42">
        <v>44</v>
      </c>
      <c r="AS14" s="40">
        <v>45</v>
      </c>
      <c r="AT14" s="42">
        <v>46</v>
      </c>
      <c r="AU14" s="40">
        <v>47</v>
      </c>
      <c r="AV14" s="42">
        <v>48</v>
      </c>
      <c r="AW14" s="40">
        <v>49</v>
      </c>
      <c r="AX14" s="42">
        <v>50</v>
      </c>
      <c r="AY14" s="40">
        <v>51</v>
      </c>
      <c r="AZ14" s="42">
        <v>52</v>
      </c>
      <c r="BA14" s="40">
        <v>53</v>
      </c>
      <c r="BB14" s="42">
        <v>54</v>
      </c>
      <c r="BC14" s="40">
        <v>55</v>
      </c>
      <c r="BD14" s="42">
        <v>56</v>
      </c>
      <c r="BE14" s="40">
        <v>57</v>
      </c>
      <c r="BF14" s="42">
        <v>58</v>
      </c>
      <c r="BG14" s="40">
        <v>59</v>
      </c>
      <c r="BH14" s="42">
        <v>60</v>
      </c>
      <c r="BI14" s="40">
        <v>61</v>
      </c>
      <c r="BJ14" s="42">
        <v>62</v>
      </c>
      <c r="BK14" s="40">
        <v>63</v>
      </c>
      <c r="BL14" s="42">
        <v>64</v>
      </c>
      <c r="BM14" s="40">
        <v>65</v>
      </c>
      <c r="BN14" s="42">
        <v>66</v>
      </c>
      <c r="BO14" s="40">
        <v>67</v>
      </c>
      <c r="BP14" s="42">
        <v>68</v>
      </c>
      <c r="BQ14" s="40">
        <v>69</v>
      </c>
      <c r="BR14" s="42">
        <v>70</v>
      </c>
      <c r="BS14" s="40">
        <v>71</v>
      </c>
      <c r="BT14" s="42">
        <v>72</v>
      </c>
      <c r="BU14" s="40">
        <v>73</v>
      </c>
      <c r="BV14" s="42">
        <v>74</v>
      </c>
      <c r="BW14" s="40">
        <v>75</v>
      </c>
      <c r="BX14" s="42">
        <v>76</v>
      </c>
      <c r="BY14" s="40">
        <v>77</v>
      </c>
      <c r="BZ14" s="42">
        <v>78</v>
      </c>
      <c r="CA14" s="40">
        <v>79</v>
      </c>
      <c r="CB14" s="42">
        <v>80</v>
      </c>
      <c r="CC14" s="40">
        <v>81</v>
      </c>
      <c r="CD14" s="42">
        <v>82</v>
      </c>
      <c r="CE14" s="40">
        <v>83</v>
      </c>
      <c r="CF14" s="42">
        <v>84</v>
      </c>
      <c r="CG14" s="40">
        <v>85</v>
      </c>
      <c r="CH14" s="42">
        <v>86</v>
      </c>
      <c r="CI14" s="40">
        <v>87</v>
      </c>
      <c r="CJ14" s="42">
        <v>88</v>
      </c>
      <c r="CK14" s="40">
        <v>89</v>
      </c>
      <c r="CL14" s="42">
        <v>90</v>
      </c>
      <c r="CM14" s="40">
        <v>91</v>
      </c>
      <c r="CN14" s="42">
        <v>92</v>
      </c>
      <c r="CO14" s="40">
        <v>93</v>
      </c>
      <c r="CP14" s="42">
        <v>94</v>
      </c>
      <c r="CQ14" s="40">
        <v>95</v>
      </c>
      <c r="CR14" s="42">
        <v>96</v>
      </c>
      <c r="CS14" s="40">
        <v>97</v>
      </c>
      <c r="CT14" s="42">
        <v>98</v>
      </c>
      <c r="CU14" s="40">
        <v>99</v>
      </c>
      <c r="CV14" s="42">
        <v>100</v>
      </c>
      <c r="CW14" s="40">
        <v>101</v>
      </c>
      <c r="CX14" s="42">
        <v>99</v>
      </c>
      <c r="CY14" s="40">
        <v>100</v>
      </c>
      <c r="CZ14" s="42">
        <v>101</v>
      </c>
      <c r="DA14" s="40">
        <v>102</v>
      </c>
      <c r="DB14" s="42">
        <v>103</v>
      </c>
      <c r="DC14" s="40">
        <v>104</v>
      </c>
      <c r="DD14" s="40">
        <v>105</v>
      </c>
      <c r="DE14" s="40">
        <v>106</v>
      </c>
      <c r="DF14" s="52">
        <v>107</v>
      </c>
      <c r="DG14" s="42">
        <v>108</v>
      </c>
      <c r="DH14" s="40">
        <v>109</v>
      </c>
      <c r="DI14" s="42">
        <v>110</v>
      </c>
      <c r="DJ14" s="40">
        <v>111</v>
      </c>
      <c r="DK14" s="42">
        <v>112</v>
      </c>
      <c r="DL14" s="40">
        <v>113</v>
      </c>
      <c r="DM14" s="42">
        <v>114</v>
      </c>
      <c r="DN14" s="40">
        <v>115</v>
      </c>
      <c r="DO14" s="42">
        <v>111</v>
      </c>
    </row>
    <row r="15" spans="1:119" s="2" customFormat="1" ht="27" customHeight="1">
      <c r="A15" s="44" t="s">
        <v>49</v>
      </c>
      <c r="B15" s="45" t="s">
        <v>84</v>
      </c>
      <c r="C15" s="12"/>
      <c r="D15" s="12"/>
      <c r="E15" s="12">
        <f>C15+D15</f>
        <v>0</v>
      </c>
      <c r="F15" s="12"/>
      <c r="G15" s="12"/>
      <c r="H15" s="12">
        <f>F15+G15</f>
        <v>0</v>
      </c>
      <c r="I15" s="12"/>
      <c r="J15" s="12"/>
      <c r="K15" s="12">
        <f>I15+J15</f>
        <v>0</v>
      </c>
      <c r="L15" s="12"/>
      <c r="M15" s="12"/>
      <c r="N15" s="12">
        <f>L15+M15</f>
        <v>0</v>
      </c>
      <c r="O15" s="12"/>
      <c r="P15" s="12"/>
      <c r="Q15" s="12">
        <f>O15+P15</f>
        <v>0</v>
      </c>
      <c r="R15" s="12"/>
      <c r="S15" s="12"/>
      <c r="T15" s="12">
        <f>R15+S15</f>
        <v>0</v>
      </c>
      <c r="U15" s="12"/>
      <c r="V15" s="12"/>
      <c r="W15" s="12">
        <f>U15+V15</f>
        <v>0</v>
      </c>
      <c r="X15" s="12"/>
      <c r="Y15" s="12"/>
      <c r="Z15" s="12">
        <f>X15+Y15</f>
        <v>0</v>
      </c>
      <c r="AA15" s="12"/>
      <c r="AB15" s="12"/>
      <c r="AC15" s="12">
        <f>AA15+AB15</f>
        <v>0</v>
      </c>
      <c r="AD15" s="12"/>
      <c r="AE15" s="12"/>
      <c r="AF15" s="12">
        <f>AD15+AE15</f>
        <v>0</v>
      </c>
      <c r="AG15" s="12">
        <f>AJ15+AM15+AP15+AS15+AV15+AY15+BB15+BE15+BH15+BK15+BN15+BQ15+BT15+BW15+BZ15+CF15+CI15+CL15+CC15+CO15</f>
        <v>607943</v>
      </c>
      <c r="AH15" s="12">
        <f aca="true" t="shared" si="0" ref="AH15:AI30">AK15+AN15+AQ15+AT15+AW15+AZ15+BC15+BF15+BI15+BL15+BO15+BR15+BU15+BX15+CA15+CG15+CJ15+CM15+CD15+CP15</f>
        <v>0</v>
      </c>
      <c r="AI15" s="12">
        <f t="shared" si="0"/>
        <v>607943</v>
      </c>
      <c r="AJ15" s="12"/>
      <c r="AK15" s="12"/>
      <c r="AL15" s="12">
        <f>AJ15+AK15</f>
        <v>0</v>
      </c>
      <c r="AM15" s="12"/>
      <c r="AN15" s="12"/>
      <c r="AO15" s="12">
        <f>AM15+AN15</f>
        <v>0</v>
      </c>
      <c r="AP15" s="12">
        <v>48906</v>
      </c>
      <c r="AQ15" s="12"/>
      <c r="AR15" s="12">
        <f>AP15+AQ15</f>
        <v>48906</v>
      </c>
      <c r="AS15" s="12"/>
      <c r="AT15" s="12"/>
      <c r="AU15" s="12">
        <f>AS15+AT15</f>
        <v>0</v>
      </c>
      <c r="AV15" s="12"/>
      <c r="AW15" s="12"/>
      <c r="AX15" s="12">
        <f>AV15+AW15</f>
        <v>0</v>
      </c>
      <c r="AY15" s="12"/>
      <c r="AZ15" s="12"/>
      <c r="BA15" s="12">
        <f>AY15+AZ15</f>
        <v>0</v>
      </c>
      <c r="BB15" s="12"/>
      <c r="BC15" s="12"/>
      <c r="BD15" s="12">
        <f>BB15+BC15</f>
        <v>0</v>
      </c>
      <c r="BE15" s="12"/>
      <c r="BF15" s="12"/>
      <c r="BG15" s="12">
        <f>BE15+BF15</f>
        <v>0</v>
      </c>
      <c r="BH15" s="12"/>
      <c r="BI15" s="12"/>
      <c r="BJ15" s="12">
        <f>BH15+BI15</f>
        <v>0</v>
      </c>
      <c r="BK15" s="12">
        <v>29943</v>
      </c>
      <c r="BL15" s="12"/>
      <c r="BM15" s="12">
        <f>BK15+BL15</f>
        <v>29943</v>
      </c>
      <c r="BN15" s="12"/>
      <c r="BO15" s="12"/>
      <c r="BP15" s="12">
        <f>BN15+BO15</f>
        <v>0</v>
      </c>
      <c r="BQ15" s="12"/>
      <c r="BR15" s="12"/>
      <c r="BS15" s="12">
        <f>BQ15+BR15</f>
        <v>0</v>
      </c>
      <c r="BT15" s="12"/>
      <c r="BU15" s="12"/>
      <c r="BV15" s="12">
        <f>BT15+BU15</f>
        <v>0</v>
      </c>
      <c r="BW15" s="12">
        <v>7700</v>
      </c>
      <c r="BX15" s="12"/>
      <c r="BY15" s="12">
        <f>BW15+BX15</f>
        <v>7700</v>
      </c>
      <c r="BZ15" s="12">
        <v>418841</v>
      </c>
      <c r="CA15" s="37"/>
      <c r="CB15" s="12">
        <f>BZ15+CA15</f>
        <v>418841</v>
      </c>
      <c r="CC15" s="12">
        <v>61000</v>
      </c>
      <c r="CD15" s="12"/>
      <c r="CE15" s="12">
        <f>CC15+CD15</f>
        <v>61000</v>
      </c>
      <c r="CF15" s="12">
        <v>9041</v>
      </c>
      <c r="CG15" s="12"/>
      <c r="CH15" s="12">
        <f>CF15+CG15</f>
        <v>9041</v>
      </c>
      <c r="CI15" s="12">
        <v>32512</v>
      </c>
      <c r="CJ15" s="12"/>
      <c r="CK15" s="12">
        <f>CI15+CJ15</f>
        <v>32512</v>
      </c>
      <c r="CL15" s="12"/>
      <c r="CM15" s="12"/>
      <c r="CN15" s="12">
        <f>CL15+CM15</f>
        <v>0</v>
      </c>
      <c r="CO15" s="12"/>
      <c r="CP15" s="12"/>
      <c r="CQ15" s="12">
        <f>CO15+CP15</f>
        <v>0</v>
      </c>
      <c r="CR15" s="12"/>
      <c r="CS15" s="12"/>
      <c r="CT15" s="12">
        <f>CR15+CS15</f>
        <v>0</v>
      </c>
      <c r="CU15" s="13">
        <f>C15+F15+I15+L15+O15+R15+U15+X15+AA15+AD15+AG15+CR15</f>
        <v>607943</v>
      </c>
      <c r="CV15" s="13">
        <f aca="true" t="shared" si="1" ref="CV15:CW30">D15+G15+J15+M15+P15+S15+V15+Y15+AB15+AE15+AH15+CS15</f>
        <v>0</v>
      </c>
      <c r="CW15" s="13">
        <f t="shared" si="1"/>
        <v>607943</v>
      </c>
      <c r="CX15" s="12">
        <f>DG15+DD15+DA15</f>
        <v>7500</v>
      </c>
      <c r="CY15" s="12">
        <f aca="true" t="shared" si="2" ref="CY15:CZ30">DH15+DE15+DB15</f>
        <v>0</v>
      </c>
      <c r="CZ15" s="12">
        <f t="shared" si="2"/>
        <v>7500</v>
      </c>
      <c r="DA15" s="49"/>
      <c r="DB15" s="49"/>
      <c r="DC15" s="28">
        <f>DA15+DB15</f>
        <v>0</v>
      </c>
      <c r="DD15" s="28"/>
      <c r="DE15" s="28"/>
      <c r="DF15" s="28">
        <f aca="true" t="shared" si="3" ref="DF15:DF34">DD15+DE15</f>
        <v>0</v>
      </c>
      <c r="DG15" s="49">
        <v>7500</v>
      </c>
      <c r="DH15" s="49"/>
      <c r="DI15" s="28">
        <f>DG15+DH15</f>
        <v>7500</v>
      </c>
      <c r="DJ15" s="13">
        <f>CX15</f>
        <v>7500</v>
      </c>
      <c r="DK15" s="13">
        <f>CY15</f>
        <v>0</v>
      </c>
      <c r="DL15" s="13">
        <f>CZ15</f>
        <v>7500</v>
      </c>
      <c r="DM15" s="28">
        <f aca="true" t="shared" si="4" ref="DM15:DM34">CU15+DJ15</f>
        <v>615443</v>
      </c>
      <c r="DN15" s="28">
        <f aca="true" t="shared" si="5" ref="DN15:DN34">CV15+DK15</f>
        <v>0</v>
      </c>
      <c r="DO15" s="28">
        <f aca="true" t="shared" si="6" ref="DO15:DO34">CW15+DL15</f>
        <v>615443</v>
      </c>
    </row>
    <row r="16" spans="1:119" s="2" customFormat="1" ht="27" customHeight="1">
      <c r="A16" s="44" t="s">
        <v>50</v>
      </c>
      <c r="B16" s="45" t="s">
        <v>83</v>
      </c>
      <c r="C16" s="12"/>
      <c r="D16" s="12"/>
      <c r="E16" s="12">
        <f aca="true" t="shared" si="7" ref="E16:E41">C16+D16</f>
        <v>0</v>
      </c>
      <c r="F16" s="12"/>
      <c r="G16" s="12"/>
      <c r="H16" s="12">
        <f aca="true" t="shared" si="8" ref="H16:H41">F16+G16</f>
        <v>0</v>
      </c>
      <c r="I16" s="12"/>
      <c r="J16" s="12"/>
      <c r="K16" s="12">
        <f aca="true" t="shared" si="9" ref="K16:K41">I16+J16</f>
        <v>0</v>
      </c>
      <c r="L16" s="12"/>
      <c r="M16" s="12"/>
      <c r="N16" s="12">
        <f aca="true" t="shared" si="10" ref="N16:N41">L16+M16</f>
        <v>0</v>
      </c>
      <c r="O16" s="12"/>
      <c r="P16" s="12"/>
      <c r="Q16" s="12">
        <f aca="true" t="shared" si="11" ref="Q16:Q41">O16+P16</f>
        <v>0</v>
      </c>
      <c r="R16" s="12"/>
      <c r="S16" s="12"/>
      <c r="T16" s="12">
        <f aca="true" t="shared" si="12" ref="T16:T41">R16+S16</f>
        <v>0</v>
      </c>
      <c r="U16" s="12"/>
      <c r="V16" s="12"/>
      <c r="W16" s="12">
        <f aca="true" t="shared" si="13" ref="W16:W41">U16+V16</f>
        <v>0</v>
      </c>
      <c r="X16" s="12"/>
      <c r="Y16" s="12"/>
      <c r="Z16" s="12">
        <f aca="true" t="shared" si="14" ref="Z16:Z34">X16+Y16</f>
        <v>0</v>
      </c>
      <c r="AA16" s="12"/>
      <c r="AB16" s="12"/>
      <c r="AC16" s="12">
        <f aca="true" t="shared" si="15" ref="AC16:AC41">AA16+AB16</f>
        <v>0</v>
      </c>
      <c r="AD16" s="12"/>
      <c r="AE16" s="12"/>
      <c r="AF16" s="12">
        <f aca="true" t="shared" si="16" ref="AF16:AF41">AD16+AE16</f>
        <v>0</v>
      </c>
      <c r="AG16" s="12">
        <f aca="true" t="shared" si="17" ref="AG16:AG41">AJ16+AM16+AP16+AS16+AV16+AY16+BB16+BE16+BH16+BK16+BN16+BQ16+BT16+BW16+BZ16+CF16+CI16+CL16+CC16+CO16</f>
        <v>537432</v>
      </c>
      <c r="AH16" s="12">
        <f t="shared" si="0"/>
        <v>0</v>
      </c>
      <c r="AI16" s="12">
        <f t="shared" si="0"/>
        <v>537432</v>
      </c>
      <c r="AJ16" s="12"/>
      <c r="AK16" s="12"/>
      <c r="AL16" s="12">
        <f aca="true" t="shared" si="18" ref="AL16:AL41">AJ16+AK16</f>
        <v>0</v>
      </c>
      <c r="AM16" s="12"/>
      <c r="AN16" s="12"/>
      <c r="AO16" s="12">
        <f aca="true" t="shared" si="19" ref="AO16:AO41">AM16+AN16</f>
        <v>0</v>
      </c>
      <c r="AP16" s="12">
        <v>85996</v>
      </c>
      <c r="AQ16" s="12"/>
      <c r="AR16" s="12">
        <f aca="true" t="shared" si="20" ref="AR16:AR41">AP16+AQ16</f>
        <v>85996</v>
      </c>
      <c r="AS16" s="12"/>
      <c r="AT16" s="12"/>
      <c r="AU16" s="12">
        <f aca="true" t="shared" si="21" ref="AU16:AU41">AS16+AT16</f>
        <v>0</v>
      </c>
      <c r="AV16" s="12"/>
      <c r="AW16" s="12"/>
      <c r="AX16" s="12">
        <f aca="true" t="shared" si="22" ref="AX16:AX41">AV16+AW16</f>
        <v>0</v>
      </c>
      <c r="AY16" s="12"/>
      <c r="AZ16" s="12"/>
      <c r="BA16" s="12">
        <f aca="true" t="shared" si="23" ref="BA16:BA41">AY16+AZ16</f>
        <v>0</v>
      </c>
      <c r="BB16" s="12"/>
      <c r="BC16" s="12"/>
      <c r="BD16" s="12">
        <f aca="true" t="shared" si="24" ref="BD16:BD41">BB16+BC16</f>
        <v>0</v>
      </c>
      <c r="BE16" s="12"/>
      <c r="BF16" s="12"/>
      <c r="BG16" s="12">
        <f aca="true" t="shared" si="25" ref="BG16:BG41">BE16+BF16</f>
        <v>0</v>
      </c>
      <c r="BH16" s="12">
        <v>2550</v>
      </c>
      <c r="BI16" s="12"/>
      <c r="BJ16" s="12">
        <f aca="true" t="shared" si="26" ref="BJ16:BJ41">BH16+BI16</f>
        <v>2550</v>
      </c>
      <c r="BK16" s="12">
        <v>13101</v>
      </c>
      <c r="BL16" s="12"/>
      <c r="BM16" s="12">
        <f aca="true" t="shared" si="27" ref="BM16:BM41">BK16+BL16</f>
        <v>13101</v>
      </c>
      <c r="BN16" s="12"/>
      <c r="BO16" s="12"/>
      <c r="BP16" s="12">
        <f aca="true" t="shared" si="28" ref="BP16:BP41">BN16+BO16</f>
        <v>0</v>
      </c>
      <c r="BQ16" s="12"/>
      <c r="BR16" s="12"/>
      <c r="BS16" s="12">
        <f aca="true" t="shared" si="29" ref="BS16:BS41">BQ16+BR16</f>
        <v>0</v>
      </c>
      <c r="BT16" s="12"/>
      <c r="BU16" s="12"/>
      <c r="BV16" s="12">
        <f aca="true" t="shared" si="30" ref="BV16:BV41">BT16+BU16</f>
        <v>0</v>
      </c>
      <c r="BW16" s="12"/>
      <c r="BX16" s="12"/>
      <c r="BY16" s="12">
        <f aca="true" t="shared" si="31" ref="BY16:BY41">BW16+BX16</f>
        <v>0</v>
      </c>
      <c r="BZ16" s="12">
        <v>370963</v>
      </c>
      <c r="CA16" s="37"/>
      <c r="CB16" s="12">
        <f aca="true" t="shared" si="32" ref="CB16:CB41">BZ16+CA16</f>
        <v>370963</v>
      </c>
      <c r="CC16" s="12">
        <v>27450</v>
      </c>
      <c r="CD16" s="12"/>
      <c r="CE16" s="12">
        <f aca="true" t="shared" si="33" ref="CE16:CE41">CC16+CD16</f>
        <v>27450</v>
      </c>
      <c r="CF16" s="12">
        <v>12372</v>
      </c>
      <c r="CG16" s="12"/>
      <c r="CH16" s="12">
        <f aca="true" t="shared" si="34" ref="CH16:CH41">CF16+CG16</f>
        <v>12372</v>
      </c>
      <c r="CI16" s="12">
        <v>25000</v>
      </c>
      <c r="CJ16" s="12"/>
      <c r="CK16" s="12">
        <f aca="true" t="shared" si="35" ref="CK16:CK41">CI16+CJ16</f>
        <v>25000</v>
      </c>
      <c r="CL16" s="12"/>
      <c r="CM16" s="12"/>
      <c r="CN16" s="12">
        <f aca="true" t="shared" si="36" ref="CN16:CN41">CL16+CM16</f>
        <v>0</v>
      </c>
      <c r="CO16" s="12"/>
      <c r="CP16" s="12"/>
      <c r="CQ16" s="12">
        <f aca="true" t="shared" si="37" ref="CQ16:CQ34">CO16+CP16</f>
        <v>0</v>
      </c>
      <c r="CR16" s="12"/>
      <c r="CS16" s="12"/>
      <c r="CT16" s="12">
        <f aca="true" t="shared" si="38" ref="CT16:CT34">CR16+CS16</f>
        <v>0</v>
      </c>
      <c r="CU16" s="13">
        <f aca="true" t="shared" si="39" ref="CU16:CU41">C16+F16+I16+L16+O16+R16+U16+X16+AA16+AD16+AG16+CR16</f>
        <v>537432</v>
      </c>
      <c r="CV16" s="13">
        <f t="shared" si="1"/>
        <v>0</v>
      </c>
      <c r="CW16" s="13">
        <f t="shared" si="1"/>
        <v>537432</v>
      </c>
      <c r="CX16" s="12">
        <f aca="true" t="shared" si="40" ref="CX16:CX41">DG16+DD16+DA16</f>
        <v>0</v>
      </c>
      <c r="CY16" s="12">
        <f t="shared" si="2"/>
        <v>0</v>
      </c>
      <c r="CZ16" s="12">
        <f t="shared" si="2"/>
        <v>0</v>
      </c>
      <c r="DA16" s="49"/>
      <c r="DB16" s="49"/>
      <c r="DC16" s="28">
        <f aca="true" t="shared" si="41" ref="DC16:DC34">DA16+DB16</f>
        <v>0</v>
      </c>
      <c r="DD16" s="28"/>
      <c r="DE16" s="28"/>
      <c r="DF16" s="28">
        <f t="shared" si="3"/>
        <v>0</v>
      </c>
      <c r="DG16" s="49"/>
      <c r="DH16" s="49"/>
      <c r="DI16" s="28">
        <f aca="true" t="shared" si="42" ref="DI16:DI40">DG16+DH16</f>
        <v>0</v>
      </c>
      <c r="DJ16" s="13">
        <f aca="true" t="shared" si="43" ref="DJ16:DJ40">CX16</f>
        <v>0</v>
      </c>
      <c r="DK16" s="13">
        <f aca="true" t="shared" si="44" ref="DK16:DK30">CY16</f>
        <v>0</v>
      </c>
      <c r="DL16" s="13">
        <f aca="true" t="shared" si="45" ref="DL16:DL30">CZ16</f>
        <v>0</v>
      </c>
      <c r="DM16" s="28">
        <f t="shared" si="4"/>
        <v>537432</v>
      </c>
      <c r="DN16" s="28">
        <f t="shared" si="5"/>
        <v>0</v>
      </c>
      <c r="DO16" s="28">
        <f t="shared" si="6"/>
        <v>537432</v>
      </c>
    </row>
    <row r="17" spans="1:119" s="2" customFormat="1" ht="27" customHeight="1">
      <c r="A17" s="44" t="s">
        <v>51</v>
      </c>
      <c r="B17" s="45" t="s">
        <v>85</v>
      </c>
      <c r="C17" s="12"/>
      <c r="D17" s="12"/>
      <c r="E17" s="12">
        <f t="shared" si="7"/>
        <v>0</v>
      </c>
      <c r="F17" s="12"/>
      <c r="G17" s="12"/>
      <c r="H17" s="12">
        <f t="shared" si="8"/>
        <v>0</v>
      </c>
      <c r="I17" s="12"/>
      <c r="J17" s="12"/>
      <c r="K17" s="12">
        <f t="shared" si="9"/>
        <v>0</v>
      </c>
      <c r="L17" s="12"/>
      <c r="M17" s="12"/>
      <c r="N17" s="12">
        <f t="shared" si="10"/>
        <v>0</v>
      </c>
      <c r="O17" s="12"/>
      <c r="P17" s="12"/>
      <c r="Q17" s="12">
        <f t="shared" si="11"/>
        <v>0</v>
      </c>
      <c r="R17" s="12"/>
      <c r="S17" s="12"/>
      <c r="T17" s="12">
        <f t="shared" si="12"/>
        <v>0</v>
      </c>
      <c r="U17" s="12"/>
      <c r="V17" s="12"/>
      <c r="W17" s="12">
        <f t="shared" si="13"/>
        <v>0</v>
      </c>
      <c r="X17" s="12"/>
      <c r="Y17" s="12"/>
      <c r="Z17" s="12">
        <f t="shared" si="14"/>
        <v>0</v>
      </c>
      <c r="AA17" s="12"/>
      <c r="AB17" s="12"/>
      <c r="AC17" s="12">
        <f t="shared" si="15"/>
        <v>0</v>
      </c>
      <c r="AD17" s="12"/>
      <c r="AE17" s="12"/>
      <c r="AF17" s="12">
        <f t="shared" si="16"/>
        <v>0</v>
      </c>
      <c r="AG17" s="12">
        <f t="shared" si="17"/>
        <v>186879</v>
      </c>
      <c r="AH17" s="12">
        <f t="shared" si="0"/>
        <v>0</v>
      </c>
      <c r="AI17" s="12">
        <f t="shared" si="0"/>
        <v>186879</v>
      </c>
      <c r="AJ17" s="12"/>
      <c r="AK17" s="12"/>
      <c r="AL17" s="12">
        <f t="shared" si="18"/>
        <v>0</v>
      </c>
      <c r="AM17" s="12"/>
      <c r="AN17" s="12"/>
      <c r="AO17" s="12">
        <f t="shared" si="19"/>
        <v>0</v>
      </c>
      <c r="AP17" s="12">
        <v>62544</v>
      </c>
      <c r="AQ17" s="12"/>
      <c r="AR17" s="12">
        <f t="shared" si="20"/>
        <v>62544</v>
      </c>
      <c r="AS17" s="12"/>
      <c r="AT17" s="12"/>
      <c r="AU17" s="12">
        <f t="shared" si="21"/>
        <v>0</v>
      </c>
      <c r="AV17" s="12"/>
      <c r="AW17" s="12"/>
      <c r="AX17" s="12">
        <f t="shared" si="22"/>
        <v>0</v>
      </c>
      <c r="AY17" s="12"/>
      <c r="AZ17" s="12"/>
      <c r="BA17" s="12">
        <f t="shared" si="23"/>
        <v>0</v>
      </c>
      <c r="BB17" s="12"/>
      <c r="BC17" s="12"/>
      <c r="BD17" s="12">
        <f t="shared" si="24"/>
        <v>0</v>
      </c>
      <c r="BE17" s="12"/>
      <c r="BF17" s="12"/>
      <c r="BG17" s="12">
        <f t="shared" si="25"/>
        <v>0</v>
      </c>
      <c r="BH17" s="12">
        <v>850</v>
      </c>
      <c r="BI17" s="12"/>
      <c r="BJ17" s="12">
        <f t="shared" si="26"/>
        <v>850</v>
      </c>
      <c r="BK17" s="12">
        <v>21881</v>
      </c>
      <c r="BL17" s="12"/>
      <c r="BM17" s="12">
        <f t="shared" si="27"/>
        <v>21881</v>
      </c>
      <c r="BN17" s="12"/>
      <c r="BO17" s="12"/>
      <c r="BP17" s="12">
        <f t="shared" si="28"/>
        <v>0</v>
      </c>
      <c r="BQ17" s="12"/>
      <c r="BR17" s="12"/>
      <c r="BS17" s="12">
        <f t="shared" si="29"/>
        <v>0</v>
      </c>
      <c r="BT17" s="12"/>
      <c r="BU17" s="12"/>
      <c r="BV17" s="12">
        <f t="shared" si="30"/>
        <v>0</v>
      </c>
      <c r="BW17" s="12"/>
      <c r="BX17" s="12"/>
      <c r="BY17" s="12">
        <f t="shared" si="31"/>
        <v>0</v>
      </c>
      <c r="BZ17" s="12">
        <v>18465</v>
      </c>
      <c r="CA17" s="37"/>
      <c r="CB17" s="12">
        <f t="shared" si="32"/>
        <v>18465</v>
      </c>
      <c r="CC17" s="12">
        <v>12200</v>
      </c>
      <c r="CD17" s="12"/>
      <c r="CE17" s="12">
        <f t="shared" si="33"/>
        <v>12200</v>
      </c>
      <c r="CF17" s="12">
        <v>20939</v>
      </c>
      <c r="CG17" s="12"/>
      <c r="CH17" s="12">
        <f t="shared" si="34"/>
        <v>20939</v>
      </c>
      <c r="CI17" s="12">
        <v>50000</v>
      </c>
      <c r="CJ17" s="12"/>
      <c r="CK17" s="12">
        <f t="shared" si="35"/>
        <v>50000</v>
      </c>
      <c r="CL17" s="12"/>
      <c r="CM17" s="12"/>
      <c r="CN17" s="12">
        <f t="shared" si="36"/>
        <v>0</v>
      </c>
      <c r="CO17" s="12"/>
      <c r="CP17" s="12"/>
      <c r="CQ17" s="12">
        <f t="shared" si="37"/>
        <v>0</v>
      </c>
      <c r="CR17" s="12"/>
      <c r="CS17" s="12"/>
      <c r="CT17" s="12">
        <f t="shared" si="38"/>
        <v>0</v>
      </c>
      <c r="CU17" s="13">
        <f t="shared" si="39"/>
        <v>186879</v>
      </c>
      <c r="CV17" s="13">
        <f t="shared" si="1"/>
        <v>0</v>
      </c>
      <c r="CW17" s="13">
        <f t="shared" si="1"/>
        <v>186879</v>
      </c>
      <c r="CX17" s="12">
        <f t="shared" si="40"/>
        <v>0</v>
      </c>
      <c r="CY17" s="12">
        <f t="shared" si="2"/>
        <v>0</v>
      </c>
      <c r="CZ17" s="12">
        <f t="shared" si="2"/>
        <v>0</v>
      </c>
      <c r="DA17" s="49"/>
      <c r="DB17" s="49"/>
      <c r="DC17" s="28">
        <f t="shared" si="41"/>
        <v>0</v>
      </c>
      <c r="DD17" s="28"/>
      <c r="DE17" s="28"/>
      <c r="DF17" s="28">
        <f t="shared" si="3"/>
        <v>0</v>
      </c>
      <c r="DG17" s="49"/>
      <c r="DH17" s="49"/>
      <c r="DI17" s="28">
        <f t="shared" si="42"/>
        <v>0</v>
      </c>
      <c r="DJ17" s="13">
        <f t="shared" si="43"/>
        <v>0</v>
      </c>
      <c r="DK17" s="13">
        <f t="shared" si="44"/>
        <v>0</v>
      </c>
      <c r="DL17" s="13">
        <f t="shared" si="45"/>
        <v>0</v>
      </c>
      <c r="DM17" s="28">
        <f t="shared" si="4"/>
        <v>186879</v>
      </c>
      <c r="DN17" s="28">
        <f t="shared" si="5"/>
        <v>0</v>
      </c>
      <c r="DO17" s="28">
        <f t="shared" si="6"/>
        <v>186879</v>
      </c>
    </row>
    <row r="18" spans="1:119" s="2" customFormat="1" ht="27" customHeight="1">
      <c r="A18" s="44" t="s">
        <v>52</v>
      </c>
      <c r="B18" s="45" t="s">
        <v>86</v>
      </c>
      <c r="C18" s="12"/>
      <c r="D18" s="12"/>
      <c r="E18" s="12">
        <f t="shared" si="7"/>
        <v>0</v>
      </c>
      <c r="F18" s="12"/>
      <c r="G18" s="12"/>
      <c r="H18" s="12">
        <f t="shared" si="8"/>
        <v>0</v>
      </c>
      <c r="I18" s="12"/>
      <c r="J18" s="12"/>
      <c r="K18" s="12">
        <f t="shared" si="9"/>
        <v>0</v>
      </c>
      <c r="L18" s="12"/>
      <c r="M18" s="12"/>
      <c r="N18" s="12">
        <f t="shared" si="10"/>
        <v>0</v>
      </c>
      <c r="O18" s="12"/>
      <c r="P18" s="12"/>
      <c r="Q18" s="12">
        <f t="shared" si="11"/>
        <v>0</v>
      </c>
      <c r="R18" s="12"/>
      <c r="S18" s="12"/>
      <c r="T18" s="12">
        <f t="shared" si="12"/>
        <v>0</v>
      </c>
      <c r="U18" s="12"/>
      <c r="V18" s="12"/>
      <c r="W18" s="12">
        <f t="shared" si="13"/>
        <v>0</v>
      </c>
      <c r="X18" s="12"/>
      <c r="Y18" s="12"/>
      <c r="Z18" s="12">
        <f t="shared" si="14"/>
        <v>0</v>
      </c>
      <c r="AA18" s="12"/>
      <c r="AB18" s="12"/>
      <c r="AC18" s="12">
        <f t="shared" si="15"/>
        <v>0</v>
      </c>
      <c r="AD18" s="12"/>
      <c r="AE18" s="12"/>
      <c r="AF18" s="12">
        <f t="shared" si="16"/>
        <v>0</v>
      </c>
      <c r="AG18" s="12">
        <f t="shared" si="17"/>
        <v>285508</v>
      </c>
      <c r="AH18" s="12">
        <f t="shared" si="0"/>
        <v>2000</v>
      </c>
      <c r="AI18" s="12">
        <f t="shared" si="0"/>
        <v>287508</v>
      </c>
      <c r="AJ18" s="12"/>
      <c r="AK18" s="12"/>
      <c r="AL18" s="12">
        <f t="shared" si="18"/>
        <v>0</v>
      </c>
      <c r="AM18" s="12"/>
      <c r="AN18" s="12"/>
      <c r="AO18" s="12">
        <f t="shared" si="19"/>
        <v>0</v>
      </c>
      <c r="AP18" s="12">
        <v>31011</v>
      </c>
      <c r="AQ18" s="12"/>
      <c r="AR18" s="12">
        <f t="shared" si="20"/>
        <v>31011</v>
      </c>
      <c r="AS18" s="12"/>
      <c r="AT18" s="12"/>
      <c r="AU18" s="12">
        <f t="shared" si="21"/>
        <v>0</v>
      </c>
      <c r="AV18" s="12"/>
      <c r="AW18" s="12"/>
      <c r="AX18" s="12">
        <f t="shared" si="22"/>
        <v>0</v>
      </c>
      <c r="AY18" s="12"/>
      <c r="AZ18" s="12"/>
      <c r="BA18" s="12">
        <f t="shared" si="23"/>
        <v>0</v>
      </c>
      <c r="BB18" s="12"/>
      <c r="BC18" s="12"/>
      <c r="BD18" s="12">
        <f t="shared" si="24"/>
        <v>0</v>
      </c>
      <c r="BE18" s="12"/>
      <c r="BF18" s="12"/>
      <c r="BG18" s="12">
        <f t="shared" si="25"/>
        <v>0</v>
      </c>
      <c r="BH18" s="12">
        <v>2550</v>
      </c>
      <c r="BI18" s="12"/>
      <c r="BJ18" s="12">
        <f t="shared" si="26"/>
        <v>2550</v>
      </c>
      <c r="BK18" s="12">
        <v>24617</v>
      </c>
      <c r="BL18" s="12"/>
      <c r="BM18" s="12">
        <f t="shared" si="27"/>
        <v>24617</v>
      </c>
      <c r="BN18" s="12"/>
      <c r="BO18" s="12"/>
      <c r="BP18" s="12">
        <f t="shared" si="28"/>
        <v>0</v>
      </c>
      <c r="BQ18" s="12"/>
      <c r="BR18" s="12"/>
      <c r="BS18" s="12">
        <f t="shared" si="29"/>
        <v>0</v>
      </c>
      <c r="BT18" s="12"/>
      <c r="BU18" s="12"/>
      <c r="BV18" s="12">
        <f t="shared" si="30"/>
        <v>0</v>
      </c>
      <c r="BW18" s="12"/>
      <c r="BX18" s="12"/>
      <c r="BY18" s="12">
        <f t="shared" si="31"/>
        <v>0</v>
      </c>
      <c r="BZ18" s="12">
        <v>143063</v>
      </c>
      <c r="CA18" s="37">
        <v>2000</v>
      </c>
      <c r="CB18" s="12">
        <f t="shared" si="32"/>
        <v>145063</v>
      </c>
      <c r="CC18" s="12">
        <v>9150</v>
      </c>
      <c r="CD18" s="12"/>
      <c r="CE18" s="12">
        <f t="shared" si="33"/>
        <v>9150</v>
      </c>
      <c r="CF18" s="12">
        <v>6191</v>
      </c>
      <c r="CG18" s="12"/>
      <c r="CH18" s="12">
        <f t="shared" si="34"/>
        <v>6191</v>
      </c>
      <c r="CI18" s="12">
        <v>68926</v>
      </c>
      <c r="CJ18" s="12"/>
      <c r="CK18" s="12">
        <f t="shared" si="35"/>
        <v>68926</v>
      </c>
      <c r="CL18" s="12"/>
      <c r="CM18" s="12"/>
      <c r="CN18" s="12">
        <f t="shared" si="36"/>
        <v>0</v>
      </c>
      <c r="CO18" s="12"/>
      <c r="CP18" s="12"/>
      <c r="CQ18" s="12">
        <f t="shared" si="37"/>
        <v>0</v>
      </c>
      <c r="CR18" s="12"/>
      <c r="CS18" s="12"/>
      <c r="CT18" s="12">
        <f t="shared" si="38"/>
        <v>0</v>
      </c>
      <c r="CU18" s="13">
        <f t="shared" si="39"/>
        <v>285508</v>
      </c>
      <c r="CV18" s="13">
        <f t="shared" si="1"/>
        <v>2000</v>
      </c>
      <c r="CW18" s="13">
        <f t="shared" si="1"/>
        <v>287508</v>
      </c>
      <c r="CX18" s="12">
        <f t="shared" si="40"/>
        <v>15000</v>
      </c>
      <c r="CY18" s="12">
        <f t="shared" si="2"/>
        <v>0</v>
      </c>
      <c r="CZ18" s="12">
        <f t="shared" si="2"/>
        <v>15000</v>
      </c>
      <c r="DA18" s="49"/>
      <c r="DB18" s="49"/>
      <c r="DC18" s="28">
        <f t="shared" si="41"/>
        <v>0</v>
      </c>
      <c r="DD18" s="28"/>
      <c r="DE18" s="28"/>
      <c r="DF18" s="28">
        <f t="shared" si="3"/>
        <v>0</v>
      </c>
      <c r="DG18" s="49">
        <v>15000</v>
      </c>
      <c r="DH18" s="49"/>
      <c r="DI18" s="28">
        <f t="shared" si="42"/>
        <v>15000</v>
      </c>
      <c r="DJ18" s="13">
        <f t="shared" si="43"/>
        <v>15000</v>
      </c>
      <c r="DK18" s="13">
        <f t="shared" si="44"/>
        <v>0</v>
      </c>
      <c r="DL18" s="13">
        <f t="shared" si="45"/>
        <v>15000</v>
      </c>
      <c r="DM18" s="28">
        <f t="shared" si="4"/>
        <v>300508</v>
      </c>
      <c r="DN18" s="28">
        <f t="shared" si="5"/>
        <v>2000</v>
      </c>
      <c r="DO18" s="28">
        <f t="shared" si="6"/>
        <v>302508</v>
      </c>
    </row>
    <row r="19" spans="1:119" s="2" customFormat="1" ht="27" customHeight="1">
      <c r="A19" s="44" t="s">
        <v>53</v>
      </c>
      <c r="B19" s="45" t="s">
        <v>87</v>
      </c>
      <c r="C19" s="12"/>
      <c r="D19" s="12"/>
      <c r="E19" s="12">
        <f t="shared" si="7"/>
        <v>0</v>
      </c>
      <c r="F19" s="12"/>
      <c r="G19" s="12"/>
      <c r="H19" s="12">
        <f t="shared" si="8"/>
        <v>0</v>
      </c>
      <c r="I19" s="12"/>
      <c r="J19" s="12"/>
      <c r="K19" s="12">
        <f t="shared" si="9"/>
        <v>0</v>
      </c>
      <c r="L19" s="12"/>
      <c r="M19" s="12"/>
      <c r="N19" s="12">
        <f t="shared" si="10"/>
        <v>0</v>
      </c>
      <c r="O19" s="12"/>
      <c r="P19" s="12"/>
      <c r="Q19" s="12">
        <f t="shared" si="11"/>
        <v>0</v>
      </c>
      <c r="R19" s="12"/>
      <c r="S19" s="12"/>
      <c r="T19" s="12">
        <f t="shared" si="12"/>
        <v>0</v>
      </c>
      <c r="U19" s="12"/>
      <c r="V19" s="12"/>
      <c r="W19" s="12">
        <f t="shared" si="13"/>
        <v>0</v>
      </c>
      <c r="X19" s="12"/>
      <c r="Y19" s="12"/>
      <c r="Z19" s="12">
        <f t="shared" si="14"/>
        <v>0</v>
      </c>
      <c r="AA19" s="12"/>
      <c r="AB19" s="12"/>
      <c r="AC19" s="12">
        <f t="shared" si="15"/>
        <v>0</v>
      </c>
      <c r="AD19" s="12"/>
      <c r="AE19" s="12"/>
      <c r="AF19" s="12">
        <f t="shared" si="16"/>
        <v>0</v>
      </c>
      <c r="AG19" s="12">
        <f t="shared" si="17"/>
        <v>558350</v>
      </c>
      <c r="AH19" s="12">
        <f t="shared" si="0"/>
        <v>0</v>
      </c>
      <c r="AI19" s="12">
        <f t="shared" si="0"/>
        <v>558350</v>
      </c>
      <c r="AJ19" s="12"/>
      <c r="AK19" s="12"/>
      <c r="AL19" s="12">
        <f t="shared" si="18"/>
        <v>0</v>
      </c>
      <c r="AM19" s="12"/>
      <c r="AN19" s="12"/>
      <c r="AO19" s="12">
        <f t="shared" si="19"/>
        <v>0</v>
      </c>
      <c r="AP19" s="12">
        <v>66676</v>
      </c>
      <c r="AQ19" s="12"/>
      <c r="AR19" s="12">
        <f t="shared" si="20"/>
        <v>66676</v>
      </c>
      <c r="AS19" s="12"/>
      <c r="AT19" s="12"/>
      <c r="AU19" s="12">
        <f t="shared" si="21"/>
        <v>0</v>
      </c>
      <c r="AV19" s="12"/>
      <c r="AW19" s="12"/>
      <c r="AX19" s="12">
        <f t="shared" si="22"/>
        <v>0</v>
      </c>
      <c r="AY19" s="12"/>
      <c r="AZ19" s="12"/>
      <c r="BA19" s="12">
        <f t="shared" si="23"/>
        <v>0</v>
      </c>
      <c r="BB19" s="12"/>
      <c r="BC19" s="12"/>
      <c r="BD19" s="12">
        <f t="shared" si="24"/>
        <v>0</v>
      </c>
      <c r="BE19" s="12"/>
      <c r="BF19" s="12"/>
      <c r="BG19" s="12">
        <f t="shared" si="25"/>
        <v>0</v>
      </c>
      <c r="BH19" s="12">
        <v>3400</v>
      </c>
      <c r="BI19" s="12"/>
      <c r="BJ19" s="12">
        <f t="shared" si="26"/>
        <v>3400</v>
      </c>
      <c r="BK19" s="12">
        <v>29943</v>
      </c>
      <c r="BL19" s="12"/>
      <c r="BM19" s="12">
        <f t="shared" si="27"/>
        <v>29943</v>
      </c>
      <c r="BN19" s="12"/>
      <c r="BO19" s="12"/>
      <c r="BP19" s="12">
        <f t="shared" si="28"/>
        <v>0</v>
      </c>
      <c r="BQ19" s="12"/>
      <c r="BR19" s="12"/>
      <c r="BS19" s="12">
        <f t="shared" si="29"/>
        <v>0</v>
      </c>
      <c r="BT19" s="12"/>
      <c r="BU19" s="12"/>
      <c r="BV19" s="12">
        <f t="shared" si="30"/>
        <v>0</v>
      </c>
      <c r="BW19" s="12"/>
      <c r="BX19" s="12"/>
      <c r="BY19" s="12">
        <f t="shared" si="31"/>
        <v>0</v>
      </c>
      <c r="BZ19" s="12">
        <v>127879</v>
      </c>
      <c r="CA19" s="37"/>
      <c r="CB19" s="12">
        <f t="shared" si="32"/>
        <v>127879</v>
      </c>
      <c r="CC19" s="12">
        <v>6100</v>
      </c>
      <c r="CD19" s="12"/>
      <c r="CE19" s="12">
        <f t="shared" si="33"/>
        <v>6100</v>
      </c>
      <c r="CF19" s="12">
        <v>24352</v>
      </c>
      <c r="CG19" s="12"/>
      <c r="CH19" s="12">
        <f t="shared" si="34"/>
        <v>24352</v>
      </c>
      <c r="CI19" s="12">
        <v>300000</v>
      </c>
      <c r="CJ19" s="12"/>
      <c r="CK19" s="12">
        <f t="shared" si="35"/>
        <v>300000</v>
      </c>
      <c r="CL19" s="12"/>
      <c r="CM19" s="12"/>
      <c r="CN19" s="12">
        <f t="shared" si="36"/>
        <v>0</v>
      </c>
      <c r="CO19" s="12"/>
      <c r="CP19" s="12"/>
      <c r="CQ19" s="12">
        <f t="shared" si="37"/>
        <v>0</v>
      </c>
      <c r="CR19" s="12"/>
      <c r="CS19" s="12"/>
      <c r="CT19" s="12">
        <f t="shared" si="38"/>
        <v>0</v>
      </c>
      <c r="CU19" s="13">
        <f t="shared" si="39"/>
        <v>558350</v>
      </c>
      <c r="CV19" s="13">
        <f t="shared" si="1"/>
        <v>0</v>
      </c>
      <c r="CW19" s="13">
        <f t="shared" si="1"/>
        <v>558350</v>
      </c>
      <c r="CX19" s="12">
        <f t="shared" si="40"/>
        <v>0</v>
      </c>
      <c r="CY19" s="12">
        <f t="shared" si="2"/>
        <v>0</v>
      </c>
      <c r="CZ19" s="12">
        <f t="shared" si="2"/>
        <v>0</v>
      </c>
      <c r="DA19" s="49"/>
      <c r="DB19" s="49"/>
      <c r="DC19" s="28">
        <f t="shared" si="41"/>
        <v>0</v>
      </c>
      <c r="DD19" s="28"/>
      <c r="DE19" s="28"/>
      <c r="DF19" s="28">
        <f t="shared" si="3"/>
        <v>0</v>
      </c>
      <c r="DG19" s="49"/>
      <c r="DH19" s="49"/>
      <c r="DI19" s="28">
        <f t="shared" si="42"/>
        <v>0</v>
      </c>
      <c r="DJ19" s="13">
        <f t="shared" si="43"/>
        <v>0</v>
      </c>
      <c r="DK19" s="13">
        <f t="shared" si="44"/>
        <v>0</v>
      </c>
      <c r="DL19" s="13">
        <f t="shared" si="45"/>
        <v>0</v>
      </c>
      <c r="DM19" s="28">
        <f t="shared" si="4"/>
        <v>558350</v>
      </c>
      <c r="DN19" s="28">
        <f t="shared" si="5"/>
        <v>0</v>
      </c>
      <c r="DO19" s="28">
        <f t="shared" si="6"/>
        <v>558350</v>
      </c>
    </row>
    <row r="20" spans="1:119" s="2" customFormat="1" ht="27" customHeight="1">
      <c r="A20" s="44" t="s">
        <v>54</v>
      </c>
      <c r="B20" s="45" t="s">
        <v>88</v>
      </c>
      <c r="C20" s="12"/>
      <c r="D20" s="12"/>
      <c r="E20" s="12">
        <f t="shared" si="7"/>
        <v>0</v>
      </c>
      <c r="F20" s="12"/>
      <c r="G20" s="12"/>
      <c r="H20" s="12">
        <f t="shared" si="8"/>
        <v>0</v>
      </c>
      <c r="I20" s="12"/>
      <c r="J20" s="12"/>
      <c r="K20" s="12">
        <f t="shared" si="9"/>
        <v>0</v>
      </c>
      <c r="L20" s="12"/>
      <c r="M20" s="12"/>
      <c r="N20" s="12">
        <f t="shared" si="10"/>
        <v>0</v>
      </c>
      <c r="O20" s="12"/>
      <c r="P20" s="12"/>
      <c r="Q20" s="12">
        <f t="shared" si="11"/>
        <v>0</v>
      </c>
      <c r="R20" s="12"/>
      <c r="S20" s="12"/>
      <c r="T20" s="12">
        <f t="shared" si="12"/>
        <v>0</v>
      </c>
      <c r="U20" s="12"/>
      <c r="V20" s="12"/>
      <c r="W20" s="12">
        <f t="shared" si="13"/>
        <v>0</v>
      </c>
      <c r="X20" s="12"/>
      <c r="Y20" s="12"/>
      <c r="Z20" s="12">
        <f t="shared" si="14"/>
        <v>0</v>
      </c>
      <c r="AA20" s="12"/>
      <c r="AB20" s="12"/>
      <c r="AC20" s="12">
        <f t="shared" si="15"/>
        <v>0</v>
      </c>
      <c r="AD20" s="12"/>
      <c r="AE20" s="12"/>
      <c r="AF20" s="12">
        <f t="shared" si="16"/>
        <v>0</v>
      </c>
      <c r="AG20" s="12">
        <f t="shared" si="17"/>
        <v>277647</v>
      </c>
      <c r="AH20" s="12">
        <f t="shared" si="0"/>
        <v>0</v>
      </c>
      <c r="AI20" s="12">
        <f t="shared" si="0"/>
        <v>277647</v>
      </c>
      <c r="AJ20" s="12"/>
      <c r="AK20" s="12"/>
      <c r="AL20" s="12">
        <f t="shared" si="18"/>
        <v>0</v>
      </c>
      <c r="AM20" s="12"/>
      <c r="AN20" s="12"/>
      <c r="AO20" s="12">
        <f t="shared" si="19"/>
        <v>0</v>
      </c>
      <c r="AP20" s="12">
        <v>47916</v>
      </c>
      <c r="AQ20" s="12"/>
      <c r="AR20" s="12">
        <f t="shared" si="20"/>
        <v>47916</v>
      </c>
      <c r="AS20" s="12"/>
      <c r="AT20" s="12"/>
      <c r="AU20" s="12">
        <f t="shared" si="21"/>
        <v>0</v>
      </c>
      <c r="AV20" s="12"/>
      <c r="AW20" s="12"/>
      <c r="AX20" s="12">
        <f t="shared" si="22"/>
        <v>0</v>
      </c>
      <c r="AY20" s="12"/>
      <c r="AZ20" s="12"/>
      <c r="BA20" s="12">
        <f t="shared" si="23"/>
        <v>0</v>
      </c>
      <c r="BB20" s="12"/>
      <c r="BC20" s="12"/>
      <c r="BD20" s="12">
        <f t="shared" si="24"/>
        <v>0</v>
      </c>
      <c r="BE20" s="12"/>
      <c r="BF20" s="12"/>
      <c r="BG20" s="12">
        <f t="shared" si="25"/>
        <v>0</v>
      </c>
      <c r="BH20" s="12">
        <v>3400</v>
      </c>
      <c r="BI20" s="12"/>
      <c r="BJ20" s="12">
        <f t="shared" si="26"/>
        <v>3400</v>
      </c>
      <c r="BK20" s="12">
        <v>42818</v>
      </c>
      <c r="BL20" s="12"/>
      <c r="BM20" s="12">
        <f t="shared" si="27"/>
        <v>42818</v>
      </c>
      <c r="BN20" s="12"/>
      <c r="BO20" s="12"/>
      <c r="BP20" s="12">
        <f t="shared" si="28"/>
        <v>0</v>
      </c>
      <c r="BQ20" s="12"/>
      <c r="BR20" s="12"/>
      <c r="BS20" s="12">
        <f t="shared" si="29"/>
        <v>0</v>
      </c>
      <c r="BT20" s="12"/>
      <c r="BU20" s="12"/>
      <c r="BV20" s="12">
        <f t="shared" si="30"/>
        <v>0</v>
      </c>
      <c r="BW20" s="12"/>
      <c r="BX20" s="12"/>
      <c r="BY20" s="12">
        <f t="shared" si="31"/>
        <v>0</v>
      </c>
      <c r="BZ20" s="12">
        <v>160925</v>
      </c>
      <c r="CA20" s="37"/>
      <c r="CB20" s="12">
        <f t="shared" si="32"/>
        <v>160925</v>
      </c>
      <c r="CC20" s="12">
        <v>15250</v>
      </c>
      <c r="CD20" s="12"/>
      <c r="CE20" s="12">
        <f t="shared" si="33"/>
        <v>15250</v>
      </c>
      <c r="CF20" s="12">
        <v>7338</v>
      </c>
      <c r="CG20" s="12"/>
      <c r="CH20" s="12">
        <f t="shared" si="34"/>
        <v>7338</v>
      </c>
      <c r="CI20" s="12"/>
      <c r="CJ20" s="12"/>
      <c r="CK20" s="12">
        <f t="shared" si="35"/>
        <v>0</v>
      </c>
      <c r="CL20" s="12"/>
      <c r="CM20" s="12"/>
      <c r="CN20" s="12">
        <f t="shared" si="36"/>
        <v>0</v>
      </c>
      <c r="CO20" s="12"/>
      <c r="CP20" s="12"/>
      <c r="CQ20" s="12">
        <f t="shared" si="37"/>
        <v>0</v>
      </c>
      <c r="CR20" s="12"/>
      <c r="CS20" s="12"/>
      <c r="CT20" s="12">
        <f t="shared" si="38"/>
        <v>0</v>
      </c>
      <c r="CU20" s="13">
        <f t="shared" si="39"/>
        <v>277647</v>
      </c>
      <c r="CV20" s="13">
        <f t="shared" si="1"/>
        <v>0</v>
      </c>
      <c r="CW20" s="13">
        <f t="shared" si="1"/>
        <v>277647</v>
      </c>
      <c r="CX20" s="12">
        <f t="shared" si="40"/>
        <v>0</v>
      </c>
      <c r="CY20" s="12">
        <f t="shared" si="2"/>
        <v>200000</v>
      </c>
      <c r="CZ20" s="12">
        <f t="shared" si="2"/>
        <v>200000</v>
      </c>
      <c r="DA20" s="49"/>
      <c r="DB20" s="49"/>
      <c r="DC20" s="28">
        <f t="shared" si="41"/>
        <v>0</v>
      </c>
      <c r="DD20" s="28"/>
      <c r="DE20" s="28">
        <v>200000</v>
      </c>
      <c r="DF20" s="28">
        <f t="shared" si="3"/>
        <v>200000</v>
      </c>
      <c r="DG20" s="49"/>
      <c r="DH20" s="49"/>
      <c r="DI20" s="28">
        <f t="shared" si="42"/>
        <v>0</v>
      </c>
      <c r="DJ20" s="13">
        <f t="shared" si="43"/>
        <v>0</v>
      </c>
      <c r="DK20" s="13">
        <f t="shared" si="44"/>
        <v>200000</v>
      </c>
      <c r="DL20" s="13">
        <f t="shared" si="45"/>
        <v>200000</v>
      </c>
      <c r="DM20" s="28">
        <f t="shared" si="4"/>
        <v>277647</v>
      </c>
      <c r="DN20" s="28">
        <f t="shared" si="5"/>
        <v>200000</v>
      </c>
      <c r="DO20" s="28">
        <f t="shared" si="6"/>
        <v>477647</v>
      </c>
    </row>
    <row r="21" spans="1:119" s="2" customFormat="1" ht="21" customHeight="1">
      <c r="A21" s="44" t="s">
        <v>55</v>
      </c>
      <c r="B21" s="45" t="s">
        <v>89</v>
      </c>
      <c r="C21" s="12"/>
      <c r="D21" s="12"/>
      <c r="E21" s="12">
        <f t="shared" si="7"/>
        <v>0</v>
      </c>
      <c r="F21" s="12"/>
      <c r="G21" s="12"/>
      <c r="H21" s="12">
        <f t="shared" si="8"/>
        <v>0</v>
      </c>
      <c r="I21" s="12"/>
      <c r="J21" s="12"/>
      <c r="K21" s="12">
        <f t="shared" si="9"/>
        <v>0</v>
      </c>
      <c r="L21" s="12"/>
      <c r="M21" s="12"/>
      <c r="N21" s="12">
        <f t="shared" si="10"/>
        <v>0</v>
      </c>
      <c r="O21" s="12"/>
      <c r="P21" s="12"/>
      <c r="Q21" s="12">
        <f t="shared" si="11"/>
        <v>0</v>
      </c>
      <c r="R21" s="12"/>
      <c r="S21" s="12"/>
      <c r="T21" s="12">
        <f t="shared" si="12"/>
        <v>0</v>
      </c>
      <c r="U21" s="12"/>
      <c r="V21" s="12"/>
      <c r="W21" s="12">
        <f t="shared" si="13"/>
        <v>0</v>
      </c>
      <c r="X21" s="12"/>
      <c r="Y21" s="12"/>
      <c r="Z21" s="12">
        <f t="shared" si="14"/>
        <v>0</v>
      </c>
      <c r="AA21" s="12"/>
      <c r="AB21" s="12"/>
      <c r="AC21" s="12">
        <f t="shared" si="15"/>
        <v>0</v>
      </c>
      <c r="AD21" s="12"/>
      <c r="AE21" s="12"/>
      <c r="AF21" s="12">
        <f t="shared" si="16"/>
        <v>0</v>
      </c>
      <c r="AG21" s="12">
        <f t="shared" si="17"/>
        <v>210485</v>
      </c>
      <c r="AH21" s="12">
        <f t="shared" si="0"/>
        <v>0</v>
      </c>
      <c r="AI21" s="12">
        <f t="shared" si="0"/>
        <v>210485</v>
      </c>
      <c r="AJ21" s="12"/>
      <c r="AK21" s="12"/>
      <c r="AL21" s="12">
        <f t="shared" si="18"/>
        <v>0</v>
      </c>
      <c r="AM21" s="12"/>
      <c r="AN21" s="12"/>
      <c r="AO21" s="12">
        <f t="shared" si="19"/>
        <v>0</v>
      </c>
      <c r="AP21" s="12">
        <v>36661</v>
      </c>
      <c r="AQ21" s="12"/>
      <c r="AR21" s="12">
        <f t="shared" si="20"/>
        <v>36661</v>
      </c>
      <c r="AS21" s="12"/>
      <c r="AT21" s="12"/>
      <c r="AU21" s="12">
        <f t="shared" si="21"/>
        <v>0</v>
      </c>
      <c r="AV21" s="12"/>
      <c r="AW21" s="12"/>
      <c r="AX21" s="12">
        <f t="shared" si="22"/>
        <v>0</v>
      </c>
      <c r="AY21" s="12"/>
      <c r="AZ21" s="12"/>
      <c r="BA21" s="12">
        <f t="shared" si="23"/>
        <v>0</v>
      </c>
      <c r="BB21" s="12"/>
      <c r="BC21" s="12"/>
      <c r="BD21" s="12">
        <f t="shared" si="24"/>
        <v>0</v>
      </c>
      <c r="BE21" s="12"/>
      <c r="BF21" s="12"/>
      <c r="BG21" s="12">
        <f t="shared" si="25"/>
        <v>0</v>
      </c>
      <c r="BH21" s="12"/>
      <c r="BI21" s="12"/>
      <c r="BJ21" s="12">
        <f t="shared" si="26"/>
        <v>0</v>
      </c>
      <c r="BK21" s="12">
        <v>21881</v>
      </c>
      <c r="BL21" s="12"/>
      <c r="BM21" s="12">
        <f t="shared" si="27"/>
        <v>21881</v>
      </c>
      <c r="BN21" s="12"/>
      <c r="BO21" s="12"/>
      <c r="BP21" s="12">
        <f t="shared" si="28"/>
        <v>0</v>
      </c>
      <c r="BQ21" s="12"/>
      <c r="BR21" s="12"/>
      <c r="BS21" s="12">
        <f t="shared" si="29"/>
        <v>0</v>
      </c>
      <c r="BT21" s="12"/>
      <c r="BU21" s="12"/>
      <c r="BV21" s="12">
        <f t="shared" si="30"/>
        <v>0</v>
      </c>
      <c r="BW21" s="12"/>
      <c r="BX21" s="12"/>
      <c r="BY21" s="12">
        <f t="shared" si="31"/>
        <v>0</v>
      </c>
      <c r="BZ21" s="12">
        <v>133756</v>
      </c>
      <c r="CA21" s="37"/>
      <c r="CB21" s="12">
        <f t="shared" si="32"/>
        <v>133756</v>
      </c>
      <c r="CC21" s="12">
        <v>6100</v>
      </c>
      <c r="CD21" s="12"/>
      <c r="CE21" s="12">
        <f t="shared" si="33"/>
        <v>6100</v>
      </c>
      <c r="CF21" s="12">
        <v>2087</v>
      </c>
      <c r="CG21" s="12"/>
      <c r="CH21" s="12">
        <f t="shared" si="34"/>
        <v>2087</v>
      </c>
      <c r="CI21" s="12">
        <v>10000</v>
      </c>
      <c r="CJ21" s="12"/>
      <c r="CK21" s="12">
        <f t="shared" si="35"/>
        <v>10000</v>
      </c>
      <c r="CL21" s="12"/>
      <c r="CM21" s="12"/>
      <c r="CN21" s="12">
        <f t="shared" si="36"/>
        <v>0</v>
      </c>
      <c r="CO21" s="12"/>
      <c r="CP21" s="12"/>
      <c r="CQ21" s="12">
        <f t="shared" si="37"/>
        <v>0</v>
      </c>
      <c r="CR21" s="12"/>
      <c r="CS21" s="12"/>
      <c r="CT21" s="12">
        <f t="shared" si="38"/>
        <v>0</v>
      </c>
      <c r="CU21" s="13">
        <f t="shared" si="39"/>
        <v>210485</v>
      </c>
      <c r="CV21" s="13">
        <f t="shared" si="1"/>
        <v>0</v>
      </c>
      <c r="CW21" s="13">
        <f t="shared" si="1"/>
        <v>210485</v>
      </c>
      <c r="CX21" s="12">
        <f t="shared" si="40"/>
        <v>0</v>
      </c>
      <c r="CY21" s="12">
        <f t="shared" si="2"/>
        <v>0</v>
      </c>
      <c r="CZ21" s="12">
        <f t="shared" si="2"/>
        <v>0</v>
      </c>
      <c r="DA21" s="49"/>
      <c r="DB21" s="49"/>
      <c r="DC21" s="28">
        <f t="shared" si="41"/>
        <v>0</v>
      </c>
      <c r="DD21" s="28"/>
      <c r="DE21" s="28"/>
      <c r="DF21" s="28">
        <f t="shared" si="3"/>
        <v>0</v>
      </c>
      <c r="DG21" s="49"/>
      <c r="DH21" s="49"/>
      <c r="DI21" s="28">
        <f t="shared" si="42"/>
        <v>0</v>
      </c>
      <c r="DJ21" s="13">
        <f t="shared" si="43"/>
        <v>0</v>
      </c>
      <c r="DK21" s="13">
        <f t="shared" si="44"/>
        <v>0</v>
      </c>
      <c r="DL21" s="13">
        <f t="shared" si="45"/>
        <v>0</v>
      </c>
      <c r="DM21" s="28">
        <f t="shared" si="4"/>
        <v>210485</v>
      </c>
      <c r="DN21" s="28">
        <f t="shared" si="5"/>
        <v>0</v>
      </c>
      <c r="DO21" s="28">
        <f t="shared" si="6"/>
        <v>210485</v>
      </c>
    </row>
    <row r="22" spans="1:119" s="2" customFormat="1" ht="27" customHeight="1">
      <c r="A22" s="44" t="s">
        <v>56</v>
      </c>
      <c r="B22" s="45" t="s">
        <v>90</v>
      </c>
      <c r="C22" s="12"/>
      <c r="D22" s="12"/>
      <c r="E22" s="12">
        <f t="shared" si="7"/>
        <v>0</v>
      </c>
      <c r="F22" s="12"/>
      <c r="G22" s="12"/>
      <c r="H22" s="12">
        <f t="shared" si="8"/>
        <v>0</v>
      </c>
      <c r="I22" s="12"/>
      <c r="J22" s="12"/>
      <c r="K22" s="12">
        <f t="shared" si="9"/>
        <v>0</v>
      </c>
      <c r="L22" s="12"/>
      <c r="M22" s="12"/>
      <c r="N22" s="12">
        <f t="shared" si="10"/>
        <v>0</v>
      </c>
      <c r="O22" s="12"/>
      <c r="P22" s="12"/>
      <c r="Q22" s="12">
        <f t="shared" si="11"/>
        <v>0</v>
      </c>
      <c r="R22" s="12"/>
      <c r="S22" s="12"/>
      <c r="T22" s="12">
        <f t="shared" si="12"/>
        <v>0</v>
      </c>
      <c r="U22" s="12"/>
      <c r="V22" s="12"/>
      <c r="W22" s="12">
        <f t="shared" si="13"/>
        <v>0</v>
      </c>
      <c r="X22" s="12"/>
      <c r="Y22" s="12"/>
      <c r="Z22" s="12">
        <f t="shared" si="14"/>
        <v>0</v>
      </c>
      <c r="AA22" s="12"/>
      <c r="AB22" s="12"/>
      <c r="AC22" s="12">
        <f t="shared" si="15"/>
        <v>0</v>
      </c>
      <c r="AD22" s="12"/>
      <c r="AE22" s="12"/>
      <c r="AF22" s="12">
        <f t="shared" si="16"/>
        <v>0</v>
      </c>
      <c r="AG22" s="12">
        <f t="shared" si="17"/>
        <v>223201</v>
      </c>
      <c r="AH22" s="12">
        <f t="shared" si="0"/>
        <v>0</v>
      </c>
      <c r="AI22" s="12">
        <f t="shared" si="0"/>
        <v>223201</v>
      </c>
      <c r="AJ22" s="12"/>
      <c r="AK22" s="12"/>
      <c r="AL22" s="12">
        <f t="shared" si="18"/>
        <v>0</v>
      </c>
      <c r="AM22" s="12"/>
      <c r="AN22" s="12"/>
      <c r="AO22" s="12">
        <f t="shared" si="19"/>
        <v>0</v>
      </c>
      <c r="AP22" s="12">
        <v>23779</v>
      </c>
      <c r="AQ22" s="12"/>
      <c r="AR22" s="12">
        <f t="shared" si="20"/>
        <v>23779</v>
      </c>
      <c r="AS22" s="12"/>
      <c r="AT22" s="12"/>
      <c r="AU22" s="12">
        <f t="shared" si="21"/>
        <v>0</v>
      </c>
      <c r="AV22" s="12"/>
      <c r="AW22" s="12"/>
      <c r="AX22" s="12">
        <f t="shared" si="22"/>
        <v>0</v>
      </c>
      <c r="AY22" s="12"/>
      <c r="AZ22" s="12"/>
      <c r="BA22" s="12">
        <f t="shared" si="23"/>
        <v>0</v>
      </c>
      <c r="BB22" s="12"/>
      <c r="BC22" s="12"/>
      <c r="BD22" s="12">
        <f t="shared" si="24"/>
        <v>0</v>
      </c>
      <c r="BE22" s="12"/>
      <c r="BF22" s="12"/>
      <c r="BG22" s="12">
        <f t="shared" si="25"/>
        <v>0</v>
      </c>
      <c r="BH22" s="12">
        <v>850</v>
      </c>
      <c r="BI22" s="12"/>
      <c r="BJ22" s="12">
        <f t="shared" si="26"/>
        <v>850</v>
      </c>
      <c r="BK22" s="12">
        <v>13676</v>
      </c>
      <c r="BL22" s="12"/>
      <c r="BM22" s="12">
        <f t="shared" si="27"/>
        <v>13676</v>
      </c>
      <c r="BN22" s="12"/>
      <c r="BO22" s="12"/>
      <c r="BP22" s="12">
        <f t="shared" si="28"/>
        <v>0</v>
      </c>
      <c r="BQ22" s="12"/>
      <c r="BR22" s="12"/>
      <c r="BS22" s="12">
        <f t="shared" si="29"/>
        <v>0</v>
      </c>
      <c r="BT22" s="12"/>
      <c r="BU22" s="12"/>
      <c r="BV22" s="12">
        <f t="shared" si="30"/>
        <v>0</v>
      </c>
      <c r="BW22" s="12"/>
      <c r="BX22" s="12"/>
      <c r="BY22" s="12">
        <f t="shared" si="31"/>
        <v>0</v>
      </c>
      <c r="BZ22" s="12">
        <v>160388</v>
      </c>
      <c r="CA22" s="37"/>
      <c r="CB22" s="12">
        <f t="shared" si="32"/>
        <v>160388</v>
      </c>
      <c r="CC22" s="12">
        <v>6100</v>
      </c>
      <c r="CD22" s="12"/>
      <c r="CE22" s="12">
        <f t="shared" si="33"/>
        <v>6100</v>
      </c>
      <c r="CF22" s="12">
        <v>3408</v>
      </c>
      <c r="CG22" s="12"/>
      <c r="CH22" s="12">
        <f t="shared" si="34"/>
        <v>3408</v>
      </c>
      <c r="CI22" s="12">
        <v>15000</v>
      </c>
      <c r="CJ22" s="12"/>
      <c r="CK22" s="12">
        <f t="shared" si="35"/>
        <v>15000</v>
      </c>
      <c r="CL22" s="12"/>
      <c r="CM22" s="12"/>
      <c r="CN22" s="12">
        <f t="shared" si="36"/>
        <v>0</v>
      </c>
      <c r="CO22" s="12"/>
      <c r="CP22" s="12"/>
      <c r="CQ22" s="12">
        <f t="shared" si="37"/>
        <v>0</v>
      </c>
      <c r="CR22" s="12"/>
      <c r="CS22" s="12"/>
      <c r="CT22" s="12">
        <f t="shared" si="38"/>
        <v>0</v>
      </c>
      <c r="CU22" s="13">
        <f t="shared" si="39"/>
        <v>223201</v>
      </c>
      <c r="CV22" s="13">
        <f t="shared" si="1"/>
        <v>0</v>
      </c>
      <c r="CW22" s="13">
        <f t="shared" si="1"/>
        <v>223201</v>
      </c>
      <c r="CX22" s="12">
        <f t="shared" si="40"/>
        <v>0</v>
      </c>
      <c r="CY22" s="12">
        <f t="shared" si="2"/>
        <v>0</v>
      </c>
      <c r="CZ22" s="12">
        <f t="shared" si="2"/>
        <v>0</v>
      </c>
      <c r="DA22" s="49"/>
      <c r="DB22" s="49"/>
      <c r="DC22" s="28">
        <f t="shared" si="41"/>
        <v>0</v>
      </c>
      <c r="DD22" s="28"/>
      <c r="DE22" s="28"/>
      <c r="DF22" s="28">
        <f t="shared" si="3"/>
        <v>0</v>
      </c>
      <c r="DG22" s="49"/>
      <c r="DH22" s="49"/>
      <c r="DI22" s="28">
        <f t="shared" si="42"/>
        <v>0</v>
      </c>
      <c r="DJ22" s="13">
        <f t="shared" si="43"/>
        <v>0</v>
      </c>
      <c r="DK22" s="13">
        <f t="shared" si="44"/>
        <v>0</v>
      </c>
      <c r="DL22" s="13">
        <f t="shared" si="45"/>
        <v>0</v>
      </c>
      <c r="DM22" s="28">
        <f t="shared" si="4"/>
        <v>223201</v>
      </c>
      <c r="DN22" s="28">
        <f t="shared" si="5"/>
        <v>0</v>
      </c>
      <c r="DO22" s="28">
        <f t="shared" si="6"/>
        <v>223201</v>
      </c>
    </row>
    <row r="23" spans="1:119" s="2" customFormat="1" ht="27" customHeight="1">
      <c r="A23" s="44" t="s">
        <v>57</v>
      </c>
      <c r="B23" s="45" t="s">
        <v>91</v>
      </c>
      <c r="C23" s="12"/>
      <c r="D23" s="12"/>
      <c r="E23" s="12">
        <f t="shared" si="7"/>
        <v>0</v>
      </c>
      <c r="F23" s="12"/>
      <c r="G23" s="12"/>
      <c r="H23" s="12">
        <f t="shared" si="8"/>
        <v>0</v>
      </c>
      <c r="I23" s="12"/>
      <c r="J23" s="12"/>
      <c r="K23" s="12">
        <f t="shared" si="9"/>
        <v>0</v>
      </c>
      <c r="L23" s="12"/>
      <c r="M23" s="12"/>
      <c r="N23" s="12">
        <f t="shared" si="10"/>
        <v>0</v>
      </c>
      <c r="O23" s="12"/>
      <c r="P23" s="12"/>
      <c r="Q23" s="12">
        <f t="shared" si="11"/>
        <v>0</v>
      </c>
      <c r="R23" s="12"/>
      <c r="S23" s="12"/>
      <c r="T23" s="12">
        <f t="shared" si="12"/>
        <v>0</v>
      </c>
      <c r="U23" s="12"/>
      <c r="V23" s="12"/>
      <c r="W23" s="12">
        <f t="shared" si="13"/>
        <v>0</v>
      </c>
      <c r="X23" s="12"/>
      <c r="Y23" s="12"/>
      <c r="Z23" s="12">
        <f t="shared" si="14"/>
        <v>0</v>
      </c>
      <c r="AA23" s="12"/>
      <c r="AB23" s="12"/>
      <c r="AC23" s="12">
        <f t="shared" si="15"/>
        <v>0</v>
      </c>
      <c r="AD23" s="12"/>
      <c r="AE23" s="12"/>
      <c r="AF23" s="12">
        <f t="shared" si="16"/>
        <v>0</v>
      </c>
      <c r="AG23" s="12">
        <f t="shared" si="17"/>
        <v>426113</v>
      </c>
      <c r="AH23" s="12">
        <f t="shared" si="0"/>
        <v>-120000</v>
      </c>
      <c r="AI23" s="12">
        <f t="shared" si="0"/>
        <v>306113</v>
      </c>
      <c r="AJ23" s="12"/>
      <c r="AK23" s="12"/>
      <c r="AL23" s="12">
        <f t="shared" si="18"/>
        <v>0</v>
      </c>
      <c r="AM23" s="12"/>
      <c r="AN23" s="12"/>
      <c r="AO23" s="12">
        <f t="shared" si="19"/>
        <v>0</v>
      </c>
      <c r="AP23" s="12">
        <v>29681</v>
      </c>
      <c r="AQ23" s="12"/>
      <c r="AR23" s="12">
        <f t="shared" si="20"/>
        <v>29681</v>
      </c>
      <c r="AS23" s="12"/>
      <c r="AT23" s="12"/>
      <c r="AU23" s="12">
        <f t="shared" si="21"/>
        <v>0</v>
      </c>
      <c r="AV23" s="12"/>
      <c r="AW23" s="12"/>
      <c r="AX23" s="12">
        <f t="shared" si="22"/>
        <v>0</v>
      </c>
      <c r="AY23" s="12"/>
      <c r="AZ23" s="12"/>
      <c r="BA23" s="12">
        <f t="shared" si="23"/>
        <v>0</v>
      </c>
      <c r="BB23" s="12"/>
      <c r="BC23" s="12"/>
      <c r="BD23" s="12">
        <f t="shared" si="24"/>
        <v>0</v>
      </c>
      <c r="BE23" s="12"/>
      <c r="BF23" s="12"/>
      <c r="BG23" s="12">
        <f t="shared" si="25"/>
        <v>0</v>
      </c>
      <c r="BH23" s="12"/>
      <c r="BI23" s="12"/>
      <c r="BJ23" s="12">
        <f t="shared" si="26"/>
        <v>0</v>
      </c>
      <c r="BK23" s="12">
        <v>27351</v>
      </c>
      <c r="BL23" s="12"/>
      <c r="BM23" s="12">
        <f t="shared" si="27"/>
        <v>27351</v>
      </c>
      <c r="BN23" s="12"/>
      <c r="BO23" s="12"/>
      <c r="BP23" s="12">
        <f t="shared" si="28"/>
        <v>0</v>
      </c>
      <c r="BQ23" s="12"/>
      <c r="BR23" s="12"/>
      <c r="BS23" s="12">
        <f t="shared" si="29"/>
        <v>0</v>
      </c>
      <c r="BT23" s="12"/>
      <c r="BU23" s="12"/>
      <c r="BV23" s="12">
        <f t="shared" si="30"/>
        <v>0</v>
      </c>
      <c r="BW23" s="12"/>
      <c r="BX23" s="12"/>
      <c r="BY23" s="12">
        <f t="shared" si="31"/>
        <v>0</v>
      </c>
      <c r="BZ23" s="12">
        <v>20050</v>
      </c>
      <c r="CA23" s="37"/>
      <c r="CB23" s="12">
        <f t="shared" si="32"/>
        <v>20050</v>
      </c>
      <c r="CC23" s="12">
        <v>9150</v>
      </c>
      <c r="CD23" s="12"/>
      <c r="CE23" s="12">
        <f t="shared" si="33"/>
        <v>9150</v>
      </c>
      <c r="CF23" s="12">
        <v>29881</v>
      </c>
      <c r="CG23" s="12"/>
      <c r="CH23" s="12">
        <f t="shared" si="34"/>
        <v>29881</v>
      </c>
      <c r="CI23" s="12">
        <v>310000</v>
      </c>
      <c r="CJ23" s="12">
        <v>-120000</v>
      </c>
      <c r="CK23" s="12">
        <f t="shared" si="35"/>
        <v>190000</v>
      </c>
      <c r="CL23" s="12"/>
      <c r="CM23" s="12"/>
      <c r="CN23" s="12">
        <f t="shared" si="36"/>
        <v>0</v>
      </c>
      <c r="CO23" s="12"/>
      <c r="CP23" s="12"/>
      <c r="CQ23" s="12">
        <f t="shared" si="37"/>
        <v>0</v>
      </c>
      <c r="CR23" s="12"/>
      <c r="CS23" s="12"/>
      <c r="CT23" s="12">
        <f t="shared" si="38"/>
        <v>0</v>
      </c>
      <c r="CU23" s="13">
        <f t="shared" si="39"/>
        <v>426113</v>
      </c>
      <c r="CV23" s="13">
        <f t="shared" si="1"/>
        <v>-120000</v>
      </c>
      <c r="CW23" s="13">
        <f t="shared" si="1"/>
        <v>306113</v>
      </c>
      <c r="CX23" s="12">
        <f t="shared" si="40"/>
        <v>0</v>
      </c>
      <c r="CY23" s="12">
        <f t="shared" si="2"/>
        <v>0</v>
      </c>
      <c r="CZ23" s="12">
        <f t="shared" si="2"/>
        <v>0</v>
      </c>
      <c r="DA23" s="49"/>
      <c r="DB23" s="49"/>
      <c r="DC23" s="28">
        <f t="shared" si="41"/>
        <v>0</v>
      </c>
      <c r="DD23" s="28"/>
      <c r="DE23" s="28"/>
      <c r="DF23" s="28">
        <f t="shared" si="3"/>
        <v>0</v>
      </c>
      <c r="DG23" s="49"/>
      <c r="DH23" s="49"/>
      <c r="DI23" s="28">
        <f t="shared" si="42"/>
        <v>0</v>
      </c>
      <c r="DJ23" s="13">
        <f t="shared" si="43"/>
        <v>0</v>
      </c>
      <c r="DK23" s="13">
        <f t="shared" si="44"/>
        <v>0</v>
      </c>
      <c r="DL23" s="13">
        <f t="shared" si="45"/>
        <v>0</v>
      </c>
      <c r="DM23" s="28">
        <f t="shared" si="4"/>
        <v>426113</v>
      </c>
      <c r="DN23" s="28">
        <f t="shared" si="5"/>
        <v>-120000</v>
      </c>
      <c r="DO23" s="28">
        <f t="shared" si="6"/>
        <v>306113</v>
      </c>
    </row>
    <row r="24" spans="1:119" s="2" customFormat="1" ht="27" customHeight="1">
      <c r="A24" s="44" t="s">
        <v>58</v>
      </c>
      <c r="B24" s="45" t="s">
        <v>92</v>
      </c>
      <c r="C24" s="12"/>
      <c r="D24" s="12"/>
      <c r="E24" s="12">
        <f t="shared" si="7"/>
        <v>0</v>
      </c>
      <c r="F24" s="12"/>
      <c r="G24" s="12"/>
      <c r="H24" s="12">
        <f t="shared" si="8"/>
        <v>0</v>
      </c>
      <c r="I24" s="12"/>
      <c r="J24" s="12"/>
      <c r="K24" s="12">
        <f t="shared" si="9"/>
        <v>0</v>
      </c>
      <c r="L24" s="12"/>
      <c r="M24" s="12"/>
      <c r="N24" s="12">
        <f t="shared" si="10"/>
        <v>0</v>
      </c>
      <c r="O24" s="12"/>
      <c r="P24" s="12"/>
      <c r="Q24" s="12">
        <f t="shared" si="11"/>
        <v>0</v>
      </c>
      <c r="R24" s="12"/>
      <c r="S24" s="12"/>
      <c r="T24" s="12">
        <f t="shared" si="12"/>
        <v>0</v>
      </c>
      <c r="U24" s="12"/>
      <c r="V24" s="12"/>
      <c r="W24" s="12">
        <f t="shared" si="13"/>
        <v>0</v>
      </c>
      <c r="X24" s="12"/>
      <c r="Y24" s="12"/>
      <c r="Z24" s="12">
        <f t="shared" si="14"/>
        <v>0</v>
      </c>
      <c r="AA24" s="12"/>
      <c r="AB24" s="12"/>
      <c r="AC24" s="12">
        <f t="shared" si="15"/>
        <v>0</v>
      </c>
      <c r="AD24" s="12"/>
      <c r="AE24" s="12"/>
      <c r="AF24" s="12">
        <f t="shared" si="16"/>
        <v>0</v>
      </c>
      <c r="AG24" s="12">
        <f t="shared" si="17"/>
        <v>226339</v>
      </c>
      <c r="AH24" s="12">
        <f t="shared" si="0"/>
        <v>14660</v>
      </c>
      <c r="AI24" s="12">
        <f t="shared" si="0"/>
        <v>240999</v>
      </c>
      <c r="AJ24" s="12"/>
      <c r="AK24" s="12"/>
      <c r="AL24" s="12">
        <f t="shared" si="18"/>
        <v>0</v>
      </c>
      <c r="AM24" s="12"/>
      <c r="AN24" s="12"/>
      <c r="AO24" s="12">
        <f t="shared" si="19"/>
        <v>0</v>
      </c>
      <c r="AP24" s="12"/>
      <c r="AQ24" s="12"/>
      <c r="AR24" s="12">
        <f t="shared" si="20"/>
        <v>0</v>
      </c>
      <c r="AS24" s="12"/>
      <c r="AT24" s="12"/>
      <c r="AU24" s="12">
        <f t="shared" si="21"/>
        <v>0</v>
      </c>
      <c r="AV24" s="12"/>
      <c r="AW24" s="12"/>
      <c r="AX24" s="12">
        <f t="shared" si="22"/>
        <v>0</v>
      </c>
      <c r="AY24" s="12"/>
      <c r="AZ24" s="12"/>
      <c r="BA24" s="12">
        <f t="shared" si="23"/>
        <v>0</v>
      </c>
      <c r="BB24" s="12"/>
      <c r="BC24" s="12"/>
      <c r="BD24" s="12">
        <f t="shared" si="24"/>
        <v>0</v>
      </c>
      <c r="BE24" s="12"/>
      <c r="BF24" s="12"/>
      <c r="BG24" s="12">
        <f t="shared" si="25"/>
        <v>0</v>
      </c>
      <c r="BH24" s="12">
        <v>1700</v>
      </c>
      <c r="BI24" s="12"/>
      <c r="BJ24" s="12">
        <f t="shared" si="26"/>
        <v>1700</v>
      </c>
      <c r="BK24" s="12">
        <v>40631</v>
      </c>
      <c r="BL24" s="12"/>
      <c r="BM24" s="12">
        <f t="shared" si="27"/>
        <v>40631</v>
      </c>
      <c r="BN24" s="12"/>
      <c r="BO24" s="12"/>
      <c r="BP24" s="12">
        <f t="shared" si="28"/>
        <v>0</v>
      </c>
      <c r="BQ24" s="12"/>
      <c r="BR24" s="12"/>
      <c r="BS24" s="12">
        <f t="shared" si="29"/>
        <v>0</v>
      </c>
      <c r="BT24" s="12"/>
      <c r="BU24" s="12"/>
      <c r="BV24" s="12">
        <f t="shared" si="30"/>
        <v>0</v>
      </c>
      <c r="BW24" s="12"/>
      <c r="BX24" s="12"/>
      <c r="BY24" s="12">
        <f t="shared" si="31"/>
        <v>0</v>
      </c>
      <c r="BZ24" s="12">
        <v>123702</v>
      </c>
      <c r="CA24" s="37">
        <v>14660</v>
      </c>
      <c r="CB24" s="12">
        <f t="shared" si="32"/>
        <v>138362</v>
      </c>
      <c r="CC24" s="12">
        <v>42700</v>
      </c>
      <c r="CD24" s="12"/>
      <c r="CE24" s="12">
        <f t="shared" si="33"/>
        <v>42700</v>
      </c>
      <c r="CF24" s="12">
        <v>17606</v>
      </c>
      <c r="CG24" s="12"/>
      <c r="CH24" s="12">
        <f t="shared" si="34"/>
        <v>17606</v>
      </c>
      <c r="CI24" s="12"/>
      <c r="CJ24" s="12"/>
      <c r="CK24" s="12">
        <f t="shared" si="35"/>
        <v>0</v>
      </c>
      <c r="CL24" s="12"/>
      <c r="CM24" s="12"/>
      <c r="CN24" s="12">
        <f t="shared" si="36"/>
        <v>0</v>
      </c>
      <c r="CO24" s="12"/>
      <c r="CP24" s="12"/>
      <c r="CQ24" s="12">
        <f t="shared" si="37"/>
        <v>0</v>
      </c>
      <c r="CR24" s="12"/>
      <c r="CS24" s="12"/>
      <c r="CT24" s="12">
        <f t="shared" si="38"/>
        <v>0</v>
      </c>
      <c r="CU24" s="13">
        <f t="shared" si="39"/>
        <v>226339</v>
      </c>
      <c r="CV24" s="13">
        <f t="shared" si="1"/>
        <v>14660</v>
      </c>
      <c r="CW24" s="13">
        <f t="shared" si="1"/>
        <v>240999</v>
      </c>
      <c r="CX24" s="12">
        <f t="shared" si="40"/>
        <v>0</v>
      </c>
      <c r="CY24" s="12">
        <f t="shared" si="2"/>
        <v>0</v>
      </c>
      <c r="CZ24" s="12">
        <f t="shared" si="2"/>
        <v>0</v>
      </c>
      <c r="DA24" s="49"/>
      <c r="DB24" s="49"/>
      <c r="DC24" s="28">
        <f t="shared" si="41"/>
        <v>0</v>
      </c>
      <c r="DD24" s="28"/>
      <c r="DE24" s="28"/>
      <c r="DF24" s="28">
        <f t="shared" si="3"/>
        <v>0</v>
      </c>
      <c r="DG24" s="49"/>
      <c r="DH24" s="49"/>
      <c r="DI24" s="28">
        <f t="shared" si="42"/>
        <v>0</v>
      </c>
      <c r="DJ24" s="13">
        <f t="shared" si="43"/>
        <v>0</v>
      </c>
      <c r="DK24" s="13">
        <f t="shared" si="44"/>
        <v>0</v>
      </c>
      <c r="DL24" s="13">
        <f t="shared" si="45"/>
        <v>0</v>
      </c>
      <c r="DM24" s="28">
        <f t="shared" si="4"/>
        <v>226339</v>
      </c>
      <c r="DN24" s="28">
        <f t="shared" si="5"/>
        <v>14660</v>
      </c>
      <c r="DO24" s="28">
        <f t="shared" si="6"/>
        <v>240999</v>
      </c>
    </row>
    <row r="25" spans="1:119" s="2" customFormat="1" ht="27" customHeight="1">
      <c r="A25" s="44" t="s">
        <v>59</v>
      </c>
      <c r="B25" s="45" t="s">
        <v>93</v>
      </c>
      <c r="C25" s="12"/>
      <c r="D25" s="12"/>
      <c r="E25" s="12">
        <f t="shared" si="7"/>
        <v>0</v>
      </c>
      <c r="F25" s="12"/>
      <c r="G25" s="12"/>
      <c r="H25" s="12">
        <f t="shared" si="8"/>
        <v>0</v>
      </c>
      <c r="I25" s="12"/>
      <c r="J25" s="12"/>
      <c r="K25" s="12">
        <f t="shared" si="9"/>
        <v>0</v>
      </c>
      <c r="L25" s="12"/>
      <c r="M25" s="12"/>
      <c r="N25" s="12">
        <f t="shared" si="10"/>
        <v>0</v>
      </c>
      <c r="O25" s="12"/>
      <c r="P25" s="12"/>
      <c r="Q25" s="12">
        <f t="shared" si="11"/>
        <v>0</v>
      </c>
      <c r="R25" s="12"/>
      <c r="S25" s="12"/>
      <c r="T25" s="12">
        <f t="shared" si="12"/>
        <v>0</v>
      </c>
      <c r="U25" s="12"/>
      <c r="V25" s="12"/>
      <c r="W25" s="12">
        <f t="shared" si="13"/>
        <v>0</v>
      </c>
      <c r="X25" s="12"/>
      <c r="Y25" s="12"/>
      <c r="Z25" s="12">
        <f t="shared" si="14"/>
        <v>0</v>
      </c>
      <c r="AA25" s="12"/>
      <c r="AB25" s="12"/>
      <c r="AC25" s="12">
        <f t="shared" si="15"/>
        <v>0</v>
      </c>
      <c r="AD25" s="12"/>
      <c r="AE25" s="12"/>
      <c r="AF25" s="12">
        <f t="shared" si="16"/>
        <v>0</v>
      </c>
      <c r="AG25" s="12">
        <f t="shared" si="17"/>
        <v>178134</v>
      </c>
      <c r="AH25" s="12">
        <f t="shared" si="0"/>
        <v>0</v>
      </c>
      <c r="AI25" s="12">
        <f t="shared" si="0"/>
        <v>178134</v>
      </c>
      <c r="AJ25" s="12"/>
      <c r="AK25" s="12"/>
      <c r="AL25" s="12">
        <f t="shared" si="18"/>
        <v>0</v>
      </c>
      <c r="AM25" s="12"/>
      <c r="AN25" s="12"/>
      <c r="AO25" s="12">
        <f t="shared" si="19"/>
        <v>0</v>
      </c>
      <c r="AP25" s="12">
        <v>61283</v>
      </c>
      <c r="AQ25" s="12"/>
      <c r="AR25" s="12">
        <f t="shared" si="20"/>
        <v>61283</v>
      </c>
      <c r="AS25" s="12"/>
      <c r="AT25" s="12"/>
      <c r="AU25" s="12">
        <f t="shared" si="21"/>
        <v>0</v>
      </c>
      <c r="AV25" s="12"/>
      <c r="AW25" s="12"/>
      <c r="AX25" s="12">
        <f t="shared" si="22"/>
        <v>0</v>
      </c>
      <c r="AY25" s="12"/>
      <c r="AZ25" s="12"/>
      <c r="BA25" s="12">
        <f t="shared" si="23"/>
        <v>0</v>
      </c>
      <c r="BB25" s="12"/>
      <c r="BC25" s="12"/>
      <c r="BD25" s="12">
        <f t="shared" si="24"/>
        <v>0</v>
      </c>
      <c r="BE25" s="12"/>
      <c r="BF25" s="12"/>
      <c r="BG25" s="12">
        <f t="shared" si="25"/>
        <v>0</v>
      </c>
      <c r="BH25" s="12">
        <v>850</v>
      </c>
      <c r="BI25" s="12"/>
      <c r="BJ25" s="12">
        <f t="shared" si="26"/>
        <v>850</v>
      </c>
      <c r="BK25" s="12">
        <v>15060</v>
      </c>
      <c r="BL25" s="12"/>
      <c r="BM25" s="12">
        <f t="shared" si="27"/>
        <v>15060</v>
      </c>
      <c r="BN25" s="12"/>
      <c r="BO25" s="12"/>
      <c r="BP25" s="12">
        <f t="shared" si="28"/>
        <v>0</v>
      </c>
      <c r="BQ25" s="12"/>
      <c r="BR25" s="12"/>
      <c r="BS25" s="12">
        <f t="shared" si="29"/>
        <v>0</v>
      </c>
      <c r="BT25" s="12"/>
      <c r="BU25" s="12"/>
      <c r="BV25" s="12">
        <f t="shared" si="30"/>
        <v>0</v>
      </c>
      <c r="BW25" s="12"/>
      <c r="BX25" s="12"/>
      <c r="BY25" s="12">
        <f t="shared" si="31"/>
        <v>0</v>
      </c>
      <c r="BZ25" s="12">
        <v>6620</v>
      </c>
      <c r="CA25" s="37"/>
      <c r="CB25" s="12">
        <f t="shared" si="32"/>
        <v>6620</v>
      </c>
      <c r="CC25" s="12">
        <v>24400</v>
      </c>
      <c r="CD25" s="12"/>
      <c r="CE25" s="12">
        <f t="shared" si="33"/>
        <v>24400</v>
      </c>
      <c r="CF25" s="12">
        <v>3408</v>
      </c>
      <c r="CG25" s="12"/>
      <c r="CH25" s="12">
        <f t="shared" si="34"/>
        <v>3408</v>
      </c>
      <c r="CI25" s="12">
        <v>66513</v>
      </c>
      <c r="CJ25" s="12"/>
      <c r="CK25" s="12">
        <f t="shared" si="35"/>
        <v>66513</v>
      </c>
      <c r="CL25" s="12"/>
      <c r="CM25" s="12"/>
      <c r="CN25" s="12">
        <f t="shared" si="36"/>
        <v>0</v>
      </c>
      <c r="CO25" s="12"/>
      <c r="CP25" s="12"/>
      <c r="CQ25" s="12">
        <f t="shared" si="37"/>
        <v>0</v>
      </c>
      <c r="CR25" s="12"/>
      <c r="CS25" s="12"/>
      <c r="CT25" s="12">
        <f t="shared" si="38"/>
        <v>0</v>
      </c>
      <c r="CU25" s="13">
        <f t="shared" si="39"/>
        <v>178134</v>
      </c>
      <c r="CV25" s="13">
        <f t="shared" si="1"/>
        <v>0</v>
      </c>
      <c r="CW25" s="13">
        <f t="shared" si="1"/>
        <v>178134</v>
      </c>
      <c r="CX25" s="12">
        <f t="shared" si="40"/>
        <v>0</v>
      </c>
      <c r="CY25" s="12">
        <f t="shared" si="2"/>
        <v>0</v>
      </c>
      <c r="CZ25" s="12">
        <f t="shared" si="2"/>
        <v>0</v>
      </c>
      <c r="DA25" s="49"/>
      <c r="DB25" s="49"/>
      <c r="DC25" s="28">
        <f t="shared" si="41"/>
        <v>0</v>
      </c>
      <c r="DD25" s="28"/>
      <c r="DE25" s="28"/>
      <c r="DF25" s="28">
        <f t="shared" si="3"/>
        <v>0</v>
      </c>
      <c r="DG25" s="49"/>
      <c r="DH25" s="49"/>
      <c r="DI25" s="28">
        <f t="shared" si="42"/>
        <v>0</v>
      </c>
      <c r="DJ25" s="13">
        <f t="shared" si="43"/>
        <v>0</v>
      </c>
      <c r="DK25" s="13">
        <f t="shared" si="44"/>
        <v>0</v>
      </c>
      <c r="DL25" s="13">
        <f t="shared" si="45"/>
        <v>0</v>
      </c>
      <c r="DM25" s="28">
        <f t="shared" si="4"/>
        <v>178134</v>
      </c>
      <c r="DN25" s="28">
        <f t="shared" si="5"/>
        <v>0</v>
      </c>
      <c r="DO25" s="28">
        <f t="shared" si="6"/>
        <v>178134</v>
      </c>
    </row>
    <row r="26" spans="1:119" s="2" customFormat="1" ht="27" customHeight="1">
      <c r="A26" s="44" t="s">
        <v>60</v>
      </c>
      <c r="B26" s="45" t="s">
        <v>94</v>
      </c>
      <c r="C26" s="12"/>
      <c r="D26" s="12"/>
      <c r="E26" s="12">
        <f t="shared" si="7"/>
        <v>0</v>
      </c>
      <c r="F26" s="12"/>
      <c r="G26" s="12"/>
      <c r="H26" s="12">
        <f t="shared" si="8"/>
        <v>0</v>
      </c>
      <c r="I26" s="12"/>
      <c r="J26" s="12"/>
      <c r="K26" s="12">
        <f t="shared" si="9"/>
        <v>0</v>
      </c>
      <c r="L26" s="12"/>
      <c r="M26" s="12"/>
      <c r="N26" s="12">
        <f t="shared" si="10"/>
        <v>0</v>
      </c>
      <c r="O26" s="12"/>
      <c r="P26" s="12"/>
      <c r="Q26" s="12">
        <f t="shared" si="11"/>
        <v>0</v>
      </c>
      <c r="R26" s="12"/>
      <c r="S26" s="12"/>
      <c r="T26" s="12">
        <f t="shared" si="12"/>
        <v>0</v>
      </c>
      <c r="U26" s="12"/>
      <c r="V26" s="12"/>
      <c r="W26" s="12">
        <f t="shared" si="13"/>
        <v>0</v>
      </c>
      <c r="X26" s="12"/>
      <c r="Y26" s="12"/>
      <c r="Z26" s="12">
        <f t="shared" si="14"/>
        <v>0</v>
      </c>
      <c r="AA26" s="12"/>
      <c r="AB26" s="12"/>
      <c r="AC26" s="12">
        <f t="shared" si="15"/>
        <v>0</v>
      </c>
      <c r="AD26" s="12"/>
      <c r="AE26" s="12"/>
      <c r="AF26" s="12">
        <f t="shared" si="16"/>
        <v>0</v>
      </c>
      <c r="AG26" s="12">
        <f t="shared" si="17"/>
        <v>52236</v>
      </c>
      <c r="AH26" s="12">
        <f t="shared" si="0"/>
        <v>11500</v>
      </c>
      <c r="AI26" s="12">
        <f t="shared" si="0"/>
        <v>63736</v>
      </c>
      <c r="AJ26" s="12"/>
      <c r="AK26" s="12"/>
      <c r="AL26" s="12">
        <f t="shared" si="18"/>
        <v>0</v>
      </c>
      <c r="AM26" s="12"/>
      <c r="AN26" s="12"/>
      <c r="AO26" s="12">
        <f t="shared" si="19"/>
        <v>0</v>
      </c>
      <c r="AP26" s="12">
        <v>39420</v>
      </c>
      <c r="AQ26" s="12"/>
      <c r="AR26" s="12">
        <f t="shared" si="20"/>
        <v>39420</v>
      </c>
      <c r="AS26" s="12"/>
      <c r="AT26" s="12"/>
      <c r="AU26" s="12">
        <f t="shared" si="21"/>
        <v>0</v>
      </c>
      <c r="AV26" s="12"/>
      <c r="AW26" s="12"/>
      <c r="AX26" s="12">
        <f t="shared" si="22"/>
        <v>0</v>
      </c>
      <c r="AY26" s="12"/>
      <c r="AZ26" s="12"/>
      <c r="BA26" s="12">
        <f t="shared" si="23"/>
        <v>0</v>
      </c>
      <c r="BB26" s="12"/>
      <c r="BC26" s="12"/>
      <c r="BD26" s="12">
        <f t="shared" si="24"/>
        <v>0</v>
      </c>
      <c r="BE26" s="12"/>
      <c r="BF26" s="12"/>
      <c r="BG26" s="12">
        <f t="shared" si="25"/>
        <v>0</v>
      </c>
      <c r="BH26" s="12"/>
      <c r="BI26" s="12"/>
      <c r="BJ26" s="12">
        <f t="shared" si="26"/>
        <v>0</v>
      </c>
      <c r="BK26" s="12"/>
      <c r="BL26" s="12"/>
      <c r="BM26" s="12">
        <f t="shared" si="27"/>
        <v>0</v>
      </c>
      <c r="BN26" s="12"/>
      <c r="BO26" s="12"/>
      <c r="BP26" s="12">
        <f t="shared" si="28"/>
        <v>0</v>
      </c>
      <c r="BQ26" s="12"/>
      <c r="BR26" s="12"/>
      <c r="BS26" s="12">
        <f t="shared" si="29"/>
        <v>0</v>
      </c>
      <c r="BT26" s="12"/>
      <c r="BU26" s="12"/>
      <c r="BV26" s="12">
        <f t="shared" si="30"/>
        <v>0</v>
      </c>
      <c r="BW26" s="12"/>
      <c r="BX26" s="12"/>
      <c r="BY26" s="12">
        <f t="shared" si="31"/>
        <v>0</v>
      </c>
      <c r="BZ26" s="12">
        <v>6000</v>
      </c>
      <c r="CA26" s="37">
        <v>6000</v>
      </c>
      <c r="CB26" s="12">
        <f t="shared" si="32"/>
        <v>12000</v>
      </c>
      <c r="CC26" s="12"/>
      <c r="CD26" s="12"/>
      <c r="CE26" s="12">
        <f t="shared" si="33"/>
        <v>0</v>
      </c>
      <c r="CF26" s="12">
        <v>6816</v>
      </c>
      <c r="CG26" s="12"/>
      <c r="CH26" s="12">
        <f t="shared" si="34"/>
        <v>6816</v>
      </c>
      <c r="CI26" s="12"/>
      <c r="CJ26" s="12">
        <v>5500</v>
      </c>
      <c r="CK26" s="12">
        <f t="shared" si="35"/>
        <v>5500</v>
      </c>
      <c r="CL26" s="12"/>
      <c r="CM26" s="12"/>
      <c r="CN26" s="12">
        <f t="shared" si="36"/>
        <v>0</v>
      </c>
      <c r="CO26" s="12"/>
      <c r="CP26" s="12"/>
      <c r="CQ26" s="12">
        <f t="shared" si="37"/>
        <v>0</v>
      </c>
      <c r="CR26" s="12"/>
      <c r="CS26" s="12"/>
      <c r="CT26" s="12">
        <f t="shared" si="38"/>
        <v>0</v>
      </c>
      <c r="CU26" s="13">
        <f t="shared" si="39"/>
        <v>52236</v>
      </c>
      <c r="CV26" s="13">
        <f t="shared" si="1"/>
        <v>11500</v>
      </c>
      <c r="CW26" s="13">
        <f t="shared" si="1"/>
        <v>63736</v>
      </c>
      <c r="CX26" s="12">
        <f t="shared" si="40"/>
        <v>0</v>
      </c>
      <c r="CY26" s="12">
        <f t="shared" si="2"/>
        <v>0</v>
      </c>
      <c r="CZ26" s="12">
        <f t="shared" si="2"/>
        <v>0</v>
      </c>
      <c r="DA26" s="49"/>
      <c r="DB26" s="49"/>
      <c r="DC26" s="28">
        <f t="shared" si="41"/>
        <v>0</v>
      </c>
      <c r="DD26" s="28"/>
      <c r="DE26" s="28"/>
      <c r="DF26" s="28">
        <f t="shared" si="3"/>
        <v>0</v>
      </c>
      <c r="DG26" s="49"/>
      <c r="DH26" s="49"/>
      <c r="DI26" s="28">
        <f t="shared" si="42"/>
        <v>0</v>
      </c>
      <c r="DJ26" s="13">
        <f t="shared" si="43"/>
        <v>0</v>
      </c>
      <c r="DK26" s="13">
        <f t="shared" si="44"/>
        <v>0</v>
      </c>
      <c r="DL26" s="13">
        <f t="shared" si="45"/>
        <v>0</v>
      </c>
      <c r="DM26" s="28">
        <f t="shared" si="4"/>
        <v>52236</v>
      </c>
      <c r="DN26" s="28">
        <f t="shared" si="5"/>
        <v>11500</v>
      </c>
      <c r="DO26" s="28">
        <f t="shared" si="6"/>
        <v>63736</v>
      </c>
    </row>
    <row r="27" spans="1:119" s="2" customFormat="1" ht="36" customHeight="1">
      <c r="A27" s="44" t="s">
        <v>61</v>
      </c>
      <c r="B27" s="45" t="s">
        <v>95</v>
      </c>
      <c r="C27" s="12"/>
      <c r="D27" s="12"/>
      <c r="E27" s="12">
        <f t="shared" si="7"/>
        <v>0</v>
      </c>
      <c r="F27" s="12"/>
      <c r="G27" s="12"/>
      <c r="H27" s="12">
        <f t="shared" si="8"/>
        <v>0</v>
      </c>
      <c r="I27" s="12"/>
      <c r="J27" s="12"/>
      <c r="K27" s="12">
        <f t="shared" si="9"/>
        <v>0</v>
      </c>
      <c r="L27" s="12"/>
      <c r="M27" s="12"/>
      <c r="N27" s="12">
        <f t="shared" si="10"/>
        <v>0</v>
      </c>
      <c r="O27" s="12"/>
      <c r="P27" s="12"/>
      <c r="Q27" s="12">
        <f t="shared" si="11"/>
        <v>0</v>
      </c>
      <c r="R27" s="12"/>
      <c r="S27" s="12"/>
      <c r="T27" s="12">
        <f t="shared" si="12"/>
        <v>0</v>
      </c>
      <c r="U27" s="12"/>
      <c r="V27" s="12"/>
      <c r="W27" s="12">
        <f t="shared" si="13"/>
        <v>0</v>
      </c>
      <c r="X27" s="12"/>
      <c r="Y27" s="12"/>
      <c r="Z27" s="12">
        <f t="shared" si="14"/>
        <v>0</v>
      </c>
      <c r="AA27" s="12"/>
      <c r="AB27" s="12"/>
      <c r="AC27" s="12">
        <f t="shared" si="15"/>
        <v>0</v>
      </c>
      <c r="AD27" s="12"/>
      <c r="AE27" s="12"/>
      <c r="AF27" s="12">
        <f t="shared" si="16"/>
        <v>0</v>
      </c>
      <c r="AG27" s="12">
        <f t="shared" si="17"/>
        <v>107169</v>
      </c>
      <c r="AH27" s="12">
        <f t="shared" si="0"/>
        <v>20000</v>
      </c>
      <c r="AI27" s="12">
        <f t="shared" si="0"/>
        <v>127169</v>
      </c>
      <c r="AJ27" s="12"/>
      <c r="AK27" s="12"/>
      <c r="AL27" s="12">
        <f t="shared" si="18"/>
        <v>0</v>
      </c>
      <c r="AM27" s="12"/>
      <c r="AN27" s="12"/>
      <c r="AO27" s="12">
        <f t="shared" si="19"/>
        <v>0</v>
      </c>
      <c r="AP27" s="12">
        <v>22699</v>
      </c>
      <c r="AQ27" s="12"/>
      <c r="AR27" s="12">
        <f t="shared" si="20"/>
        <v>22699</v>
      </c>
      <c r="AS27" s="12"/>
      <c r="AT27" s="12"/>
      <c r="AU27" s="12">
        <f t="shared" si="21"/>
        <v>0</v>
      </c>
      <c r="AV27" s="12"/>
      <c r="AW27" s="12"/>
      <c r="AX27" s="12">
        <f t="shared" si="22"/>
        <v>0</v>
      </c>
      <c r="AY27" s="12"/>
      <c r="AZ27" s="12"/>
      <c r="BA27" s="12">
        <f t="shared" si="23"/>
        <v>0</v>
      </c>
      <c r="BB27" s="12"/>
      <c r="BC27" s="12"/>
      <c r="BD27" s="12">
        <f t="shared" si="24"/>
        <v>0</v>
      </c>
      <c r="BE27" s="12"/>
      <c r="BF27" s="12"/>
      <c r="BG27" s="12">
        <f t="shared" si="25"/>
        <v>0</v>
      </c>
      <c r="BH27" s="12"/>
      <c r="BI27" s="12"/>
      <c r="BJ27" s="12">
        <f t="shared" si="26"/>
        <v>0</v>
      </c>
      <c r="BK27" s="12">
        <v>13676</v>
      </c>
      <c r="BL27" s="12"/>
      <c r="BM27" s="12">
        <f t="shared" si="27"/>
        <v>13676</v>
      </c>
      <c r="BN27" s="12"/>
      <c r="BO27" s="12"/>
      <c r="BP27" s="12">
        <f t="shared" si="28"/>
        <v>0</v>
      </c>
      <c r="BQ27" s="12"/>
      <c r="BR27" s="12"/>
      <c r="BS27" s="12">
        <f t="shared" si="29"/>
        <v>0</v>
      </c>
      <c r="BT27" s="12"/>
      <c r="BU27" s="12"/>
      <c r="BV27" s="12">
        <f t="shared" si="30"/>
        <v>0</v>
      </c>
      <c r="BW27" s="12"/>
      <c r="BX27" s="12"/>
      <c r="BY27" s="12">
        <f t="shared" si="31"/>
        <v>0</v>
      </c>
      <c r="BZ27" s="12">
        <v>58608</v>
      </c>
      <c r="CA27" s="37"/>
      <c r="CB27" s="12">
        <f t="shared" si="32"/>
        <v>58608</v>
      </c>
      <c r="CC27" s="12">
        <v>6100</v>
      </c>
      <c r="CD27" s="12"/>
      <c r="CE27" s="12">
        <f t="shared" si="33"/>
        <v>6100</v>
      </c>
      <c r="CF27" s="12">
        <v>6086</v>
      </c>
      <c r="CG27" s="12"/>
      <c r="CH27" s="12">
        <f t="shared" si="34"/>
        <v>6086</v>
      </c>
      <c r="CI27" s="12"/>
      <c r="CJ27" s="12">
        <v>20000</v>
      </c>
      <c r="CK27" s="12">
        <f t="shared" si="35"/>
        <v>20000</v>
      </c>
      <c r="CL27" s="12"/>
      <c r="CM27" s="12"/>
      <c r="CN27" s="12">
        <f t="shared" si="36"/>
        <v>0</v>
      </c>
      <c r="CO27" s="12"/>
      <c r="CP27" s="12"/>
      <c r="CQ27" s="12">
        <f t="shared" si="37"/>
        <v>0</v>
      </c>
      <c r="CR27" s="12"/>
      <c r="CS27" s="12"/>
      <c r="CT27" s="12">
        <f t="shared" si="38"/>
        <v>0</v>
      </c>
      <c r="CU27" s="13">
        <f t="shared" si="39"/>
        <v>107169</v>
      </c>
      <c r="CV27" s="13">
        <f t="shared" si="1"/>
        <v>20000</v>
      </c>
      <c r="CW27" s="13">
        <f t="shared" si="1"/>
        <v>127169</v>
      </c>
      <c r="CX27" s="12">
        <f t="shared" si="40"/>
        <v>0</v>
      </c>
      <c r="CY27" s="12">
        <f t="shared" si="2"/>
        <v>0</v>
      </c>
      <c r="CZ27" s="12">
        <f t="shared" si="2"/>
        <v>0</v>
      </c>
      <c r="DA27" s="49"/>
      <c r="DB27" s="49"/>
      <c r="DC27" s="28">
        <f t="shared" si="41"/>
        <v>0</v>
      </c>
      <c r="DD27" s="28"/>
      <c r="DE27" s="28"/>
      <c r="DF27" s="28">
        <f t="shared" si="3"/>
        <v>0</v>
      </c>
      <c r="DG27" s="49"/>
      <c r="DH27" s="49"/>
      <c r="DI27" s="28">
        <f t="shared" si="42"/>
        <v>0</v>
      </c>
      <c r="DJ27" s="13">
        <f t="shared" si="43"/>
        <v>0</v>
      </c>
      <c r="DK27" s="13">
        <f t="shared" si="44"/>
        <v>0</v>
      </c>
      <c r="DL27" s="13">
        <f t="shared" si="45"/>
        <v>0</v>
      </c>
      <c r="DM27" s="28">
        <f t="shared" si="4"/>
        <v>107169</v>
      </c>
      <c r="DN27" s="28">
        <f t="shared" si="5"/>
        <v>20000</v>
      </c>
      <c r="DO27" s="28">
        <f t="shared" si="6"/>
        <v>127169</v>
      </c>
    </row>
    <row r="28" spans="1:119" s="2" customFormat="1" ht="25.5" customHeight="1">
      <c r="A28" s="44" t="s">
        <v>62</v>
      </c>
      <c r="B28" s="45" t="s">
        <v>96</v>
      </c>
      <c r="C28" s="12"/>
      <c r="D28" s="12"/>
      <c r="E28" s="12">
        <f t="shared" si="7"/>
        <v>0</v>
      </c>
      <c r="F28" s="12"/>
      <c r="G28" s="12"/>
      <c r="H28" s="12">
        <f t="shared" si="8"/>
        <v>0</v>
      </c>
      <c r="I28" s="12"/>
      <c r="J28" s="12"/>
      <c r="K28" s="12">
        <f t="shared" si="9"/>
        <v>0</v>
      </c>
      <c r="L28" s="12"/>
      <c r="M28" s="12"/>
      <c r="N28" s="12">
        <f t="shared" si="10"/>
        <v>0</v>
      </c>
      <c r="O28" s="12"/>
      <c r="P28" s="12"/>
      <c r="Q28" s="12">
        <f t="shared" si="11"/>
        <v>0</v>
      </c>
      <c r="R28" s="12"/>
      <c r="S28" s="12"/>
      <c r="T28" s="12">
        <f t="shared" si="12"/>
        <v>0</v>
      </c>
      <c r="U28" s="12"/>
      <c r="V28" s="12"/>
      <c r="W28" s="12">
        <f t="shared" si="13"/>
        <v>0</v>
      </c>
      <c r="X28" s="12"/>
      <c r="Y28" s="12"/>
      <c r="Z28" s="12">
        <f t="shared" si="14"/>
        <v>0</v>
      </c>
      <c r="AA28" s="12"/>
      <c r="AB28" s="12"/>
      <c r="AC28" s="12">
        <f t="shared" si="15"/>
        <v>0</v>
      </c>
      <c r="AD28" s="12"/>
      <c r="AE28" s="12"/>
      <c r="AF28" s="12">
        <f t="shared" si="16"/>
        <v>0</v>
      </c>
      <c r="AG28" s="12">
        <f t="shared" si="17"/>
        <v>36028</v>
      </c>
      <c r="AH28" s="12">
        <f t="shared" si="0"/>
        <v>0</v>
      </c>
      <c r="AI28" s="12">
        <f t="shared" si="0"/>
        <v>36028</v>
      </c>
      <c r="AJ28" s="12"/>
      <c r="AK28" s="12"/>
      <c r="AL28" s="12">
        <f t="shared" si="18"/>
        <v>0</v>
      </c>
      <c r="AM28" s="12"/>
      <c r="AN28" s="12"/>
      <c r="AO28" s="12">
        <f t="shared" si="19"/>
        <v>0</v>
      </c>
      <c r="AP28" s="12">
        <v>7068</v>
      </c>
      <c r="AQ28" s="12"/>
      <c r="AR28" s="12">
        <f t="shared" si="20"/>
        <v>7068</v>
      </c>
      <c r="AS28" s="12"/>
      <c r="AT28" s="12"/>
      <c r="AU28" s="12">
        <f t="shared" si="21"/>
        <v>0</v>
      </c>
      <c r="AV28" s="12"/>
      <c r="AW28" s="12"/>
      <c r="AX28" s="12">
        <f t="shared" si="22"/>
        <v>0</v>
      </c>
      <c r="AY28" s="12"/>
      <c r="AZ28" s="12"/>
      <c r="BA28" s="12">
        <f t="shared" si="23"/>
        <v>0</v>
      </c>
      <c r="BB28" s="12"/>
      <c r="BC28" s="12"/>
      <c r="BD28" s="12">
        <f t="shared" si="24"/>
        <v>0</v>
      </c>
      <c r="BE28" s="12"/>
      <c r="BF28" s="12"/>
      <c r="BG28" s="12">
        <f t="shared" si="25"/>
        <v>0</v>
      </c>
      <c r="BH28" s="12">
        <v>3400</v>
      </c>
      <c r="BI28" s="12"/>
      <c r="BJ28" s="12">
        <f t="shared" si="26"/>
        <v>3400</v>
      </c>
      <c r="BK28" s="12"/>
      <c r="BL28" s="12"/>
      <c r="BM28" s="12">
        <f t="shared" si="27"/>
        <v>0</v>
      </c>
      <c r="BN28" s="12"/>
      <c r="BO28" s="12"/>
      <c r="BP28" s="12">
        <f t="shared" si="28"/>
        <v>0</v>
      </c>
      <c r="BQ28" s="12"/>
      <c r="BR28" s="12"/>
      <c r="BS28" s="12">
        <f t="shared" si="29"/>
        <v>0</v>
      </c>
      <c r="BT28" s="12"/>
      <c r="BU28" s="12"/>
      <c r="BV28" s="12">
        <f t="shared" si="30"/>
        <v>0</v>
      </c>
      <c r="BW28" s="12"/>
      <c r="BX28" s="12"/>
      <c r="BY28" s="12">
        <f t="shared" si="31"/>
        <v>0</v>
      </c>
      <c r="BZ28" s="12">
        <v>10050</v>
      </c>
      <c r="CA28" s="37"/>
      <c r="CB28" s="12">
        <f t="shared" si="32"/>
        <v>10050</v>
      </c>
      <c r="CC28" s="12">
        <v>6100</v>
      </c>
      <c r="CD28" s="12"/>
      <c r="CE28" s="12">
        <f t="shared" si="33"/>
        <v>6100</v>
      </c>
      <c r="CF28" s="12">
        <v>4410</v>
      </c>
      <c r="CG28" s="12"/>
      <c r="CH28" s="12">
        <f t="shared" si="34"/>
        <v>4410</v>
      </c>
      <c r="CI28" s="12">
        <v>5000</v>
      </c>
      <c r="CJ28" s="12"/>
      <c r="CK28" s="12">
        <f t="shared" si="35"/>
        <v>5000</v>
      </c>
      <c r="CL28" s="12"/>
      <c r="CM28" s="12"/>
      <c r="CN28" s="12">
        <f t="shared" si="36"/>
        <v>0</v>
      </c>
      <c r="CO28" s="12"/>
      <c r="CP28" s="12"/>
      <c r="CQ28" s="12">
        <f t="shared" si="37"/>
        <v>0</v>
      </c>
      <c r="CR28" s="12"/>
      <c r="CS28" s="12"/>
      <c r="CT28" s="12">
        <f t="shared" si="38"/>
        <v>0</v>
      </c>
      <c r="CU28" s="13">
        <f t="shared" si="39"/>
        <v>36028</v>
      </c>
      <c r="CV28" s="13">
        <f t="shared" si="1"/>
        <v>0</v>
      </c>
      <c r="CW28" s="13">
        <f t="shared" si="1"/>
        <v>36028</v>
      </c>
      <c r="CX28" s="12">
        <f t="shared" si="40"/>
        <v>0</v>
      </c>
      <c r="CY28" s="12">
        <f t="shared" si="2"/>
        <v>0</v>
      </c>
      <c r="CZ28" s="12">
        <f t="shared" si="2"/>
        <v>0</v>
      </c>
      <c r="DA28" s="49"/>
      <c r="DB28" s="49"/>
      <c r="DC28" s="28">
        <f t="shared" si="41"/>
        <v>0</v>
      </c>
      <c r="DD28" s="28"/>
      <c r="DE28" s="28"/>
      <c r="DF28" s="28">
        <f t="shared" si="3"/>
        <v>0</v>
      </c>
      <c r="DG28" s="49"/>
      <c r="DH28" s="49"/>
      <c r="DI28" s="28">
        <f t="shared" si="42"/>
        <v>0</v>
      </c>
      <c r="DJ28" s="13">
        <f t="shared" si="43"/>
        <v>0</v>
      </c>
      <c r="DK28" s="13">
        <f t="shared" si="44"/>
        <v>0</v>
      </c>
      <c r="DL28" s="13">
        <f t="shared" si="45"/>
        <v>0</v>
      </c>
      <c r="DM28" s="28">
        <f t="shared" si="4"/>
        <v>36028</v>
      </c>
      <c r="DN28" s="28">
        <f t="shared" si="5"/>
        <v>0</v>
      </c>
      <c r="DO28" s="28">
        <f t="shared" si="6"/>
        <v>36028</v>
      </c>
    </row>
    <row r="29" spans="1:119" s="2" customFormat="1" ht="27" customHeight="1">
      <c r="A29" s="44" t="s">
        <v>63</v>
      </c>
      <c r="B29" s="45" t="s">
        <v>97</v>
      </c>
      <c r="C29" s="12"/>
      <c r="D29" s="12"/>
      <c r="E29" s="12">
        <f t="shared" si="7"/>
        <v>0</v>
      </c>
      <c r="F29" s="12"/>
      <c r="G29" s="12"/>
      <c r="H29" s="12">
        <f t="shared" si="8"/>
        <v>0</v>
      </c>
      <c r="I29" s="12"/>
      <c r="J29" s="12"/>
      <c r="K29" s="12">
        <f t="shared" si="9"/>
        <v>0</v>
      </c>
      <c r="L29" s="12"/>
      <c r="M29" s="12"/>
      <c r="N29" s="12">
        <f t="shared" si="10"/>
        <v>0</v>
      </c>
      <c r="O29" s="12"/>
      <c r="P29" s="12"/>
      <c r="Q29" s="12">
        <f t="shared" si="11"/>
        <v>0</v>
      </c>
      <c r="R29" s="12"/>
      <c r="S29" s="12"/>
      <c r="T29" s="12">
        <f t="shared" si="12"/>
        <v>0</v>
      </c>
      <c r="U29" s="12"/>
      <c r="V29" s="12"/>
      <c r="W29" s="12">
        <f t="shared" si="13"/>
        <v>0</v>
      </c>
      <c r="X29" s="12"/>
      <c r="Y29" s="12"/>
      <c r="Z29" s="12">
        <f t="shared" si="14"/>
        <v>0</v>
      </c>
      <c r="AA29" s="12"/>
      <c r="AB29" s="12"/>
      <c r="AC29" s="12">
        <f t="shared" si="15"/>
        <v>0</v>
      </c>
      <c r="AD29" s="12"/>
      <c r="AE29" s="12"/>
      <c r="AF29" s="12">
        <f t="shared" si="16"/>
        <v>0</v>
      </c>
      <c r="AG29" s="12">
        <f t="shared" si="17"/>
        <v>567895</v>
      </c>
      <c r="AH29" s="12">
        <f t="shared" si="0"/>
        <v>0</v>
      </c>
      <c r="AI29" s="12">
        <f t="shared" si="0"/>
        <v>567895</v>
      </c>
      <c r="AJ29" s="12"/>
      <c r="AK29" s="12"/>
      <c r="AL29" s="12">
        <f t="shared" si="18"/>
        <v>0</v>
      </c>
      <c r="AM29" s="12"/>
      <c r="AN29" s="12"/>
      <c r="AO29" s="12">
        <f t="shared" si="19"/>
        <v>0</v>
      </c>
      <c r="AP29" s="12">
        <v>60947</v>
      </c>
      <c r="AQ29" s="12"/>
      <c r="AR29" s="12">
        <f t="shared" si="20"/>
        <v>60947</v>
      </c>
      <c r="AS29" s="12"/>
      <c r="AT29" s="12"/>
      <c r="AU29" s="12">
        <f t="shared" si="21"/>
        <v>0</v>
      </c>
      <c r="AV29" s="12"/>
      <c r="AW29" s="12"/>
      <c r="AX29" s="12">
        <f t="shared" si="22"/>
        <v>0</v>
      </c>
      <c r="AY29" s="12"/>
      <c r="AZ29" s="12"/>
      <c r="BA29" s="12">
        <f t="shared" si="23"/>
        <v>0</v>
      </c>
      <c r="BB29" s="12"/>
      <c r="BC29" s="12"/>
      <c r="BD29" s="12">
        <f t="shared" si="24"/>
        <v>0</v>
      </c>
      <c r="BE29" s="12"/>
      <c r="BF29" s="12"/>
      <c r="BG29" s="12">
        <f t="shared" si="25"/>
        <v>0</v>
      </c>
      <c r="BH29" s="12">
        <v>1700</v>
      </c>
      <c r="BI29" s="12"/>
      <c r="BJ29" s="12">
        <f t="shared" si="26"/>
        <v>1700</v>
      </c>
      <c r="BK29" s="12">
        <v>60591</v>
      </c>
      <c r="BL29" s="12"/>
      <c r="BM29" s="12">
        <f t="shared" si="27"/>
        <v>60591</v>
      </c>
      <c r="BN29" s="12"/>
      <c r="BO29" s="12"/>
      <c r="BP29" s="12">
        <f t="shared" si="28"/>
        <v>0</v>
      </c>
      <c r="BQ29" s="12"/>
      <c r="BR29" s="12"/>
      <c r="BS29" s="12">
        <f t="shared" si="29"/>
        <v>0</v>
      </c>
      <c r="BT29" s="12"/>
      <c r="BU29" s="12"/>
      <c r="BV29" s="12">
        <f t="shared" si="30"/>
        <v>0</v>
      </c>
      <c r="BW29" s="12"/>
      <c r="BX29" s="12"/>
      <c r="BY29" s="12">
        <f t="shared" si="31"/>
        <v>0</v>
      </c>
      <c r="BZ29" s="12">
        <v>258615</v>
      </c>
      <c r="CA29" s="37"/>
      <c r="CB29" s="12">
        <f t="shared" si="32"/>
        <v>258615</v>
      </c>
      <c r="CC29" s="12">
        <v>45750</v>
      </c>
      <c r="CD29" s="12"/>
      <c r="CE29" s="12">
        <f t="shared" si="33"/>
        <v>45750</v>
      </c>
      <c r="CF29" s="12">
        <v>50292</v>
      </c>
      <c r="CG29" s="12"/>
      <c r="CH29" s="12">
        <f t="shared" si="34"/>
        <v>50292</v>
      </c>
      <c r="CI29" s="12">
        <v>40000</v>
      </c>
      <c r="CJ29" s="12"/>
      <c r="CK29" s="12">
        <f t="shared" si="35"/>
        <v>40000</v>
      </c>
      <c r="CL29" s="12">
        <v>50000</v>
      </c>
      <c r="CM29" s="12"/>
      <c r="CN29" s="12">
        <f t="shared" si="36"/>
        <v>50000</v>
      </c>
      <c r="CO29" s="12"/>
      <c r="CP29" s="12"/>
      <c r="CQ29" s="12">
        <f t="shared" si="37"/>
        <v>0</v>
      </c>
      <c r="CR29" s="12"/>
      <c r="CS29" s="12"/>
      <c r="CT29" s="12">
        <f t="shared" si="38"/>
        <v>0</v>
      </c>
      <c r="CU29" s="13">
        <f t="shared" si="39"/>
        <v>567895</v>
      </c>
      <c r="CV29" s="13">
        <f t="shared" si="1"/>
        <v>0</v>
      </c>
      <c r="CW29" s="13">
        <f t="shared" si="1"/>
        <v>567895</v>
      </c>
      <c r="CX29" s="12">
        <f t="shared" si="40"/>
        <v>0</v>
      </c>
      <c r="CY29" s="12">
        <f t="shared" si="2"/>
        <v>0</v>
      </c>
      <c r="CZ29" s="12">
        <f t="shared" si="2"/>
        <v>0</v>
      </c>
      <c r="DA29" s="49"/>
      <c r="DB29" s="49"/>
      <c r="DC29" s="28">
        <f t="shared" si="41"/>
        <v>0</v>
      </c>
      <c r="DD29" s="28"/>
      <c r="DE29" s="28"/>
      <c r="DF29" s="28">
        <f t="shared" si="3"/>
        <v>0</v>
      </c>
      <c r="DG29" s="49"/>
      <c r="DH29" s="49"/>
      <c r="DI29" s="28">
        <f t="shared" si="42"/>
        <v>0</v>
      </c>
      <c r="DJ29" s="13">
        <f t="shared" si="43"/>
        <v>0</v>
      </c>
      <c r="DK29" s="13">
        <f t="shared" si="44"/>
        <v>0</v>
      </c>
      <c r="DL29" s="13">
        <f t="shared" si="45"/>
        <v>0</v>
      </c>
      <c r="DM29" s="28">
        <f t="shared" si="4"/>
        <v>567895</v>
      </c>
      <c r="DN29" s="28">
        <f t="shared" si="5"/>
        <v>0</v>
      </c>
      <c r="DO29" s="28">
        <f t="shared" si="6"/>
        <v>567895</v>
      </c>
    </row>
    <row r="30" spans="1:119" s="2" customFormat="1" ht="27" customHeight="1">
      <c r="A30" s="44" t="s">
        <v>64</v>
      </c>
      <c r="B30" s="45" t="s">
        <v>98</v>
      </c>
      <c r="C30" s="12"/>
      <c r="D30" s="12"/>
      <c r="E30" s="12">
        <f t="shared" si="7"/>
        <v>0</v>
      </c>
      <c r="F30" s="12"/>
      <c r="G30" s="12"/>
      <c r="H30" s="12">
        <f t="shared" si="8"/>
        <v>0</v>
      </c>
      <c r="I30" s="12"/>
      <c r="J30" s="12"/>
      <c r="K30" s="12">
        <f t="shared" si="9"/>
        <v>0</v>
      </c>
      <c r="L30" s="12"/>
      <c r="M30" s="12"/>
      <c r="N30" s="12">
        <f t="shared" si="10"/>
        <v>0</v>
      </c>
      <c r="O30" s="12"/>
      <c r="P30" s="12"/>
      <c r="Q30" s="12">
        <f t="shared" si="11"/>
        <v>0</v>
      </c>
      <c r="R30" s="12"/>
      <c r="S30" s="12"/>
      <c r="T30" s="12">
        <f t="shared" si="12"/>
        <v>0</v>
      </c>
      <c r="U30" s="12"/>
      <c r="V30" s="12"/>
      <c r="W30" s="12">
        <f t="shared" si="13"/>
        <v>0</v>
      </c>
      <c r="X30" s="12"/>
      <c r="Y30" s="12"/>
      <c r="Z30" s="12">
        <f t="shared" si="14"/>
        <v>0</v>
      </c>
      <c r="AA30" s="12"/>
      <c r="AB30" s="12"/>
      <c r="AC30" s="12">
        <f t="shared" si="15"/>
        <v>0</v>
      </c>
      <c r="AD30" s="12"/>
      <c r="AE30" s="12"/>
      <c r="AF30" s="12">
        <f t="shared" si="16"/>
        <v>0</v>
      </c>
      <c r="AG30" s="12">
        <f t="shared" si="17"/>
        <v>255637</v>
      </c>
      <c r="AH30" s="12">
        <f t="shared" si="0"/>
        <v>0</v>
      </c>
      <c r="AI30" s="12">
        <f t="shared" si="0"/>
        <v>255637</v>
      </c>
      <c r="AJ30" s="12"/>
      <c r="AK30" s="12"/>
      <c r="AL30" s="12">
        <f t="shared" si="18"/>
        <v>0</v>
      </c>
      <c r="AM30" s="12"/>
      <c r="AN30" s="12"/>
      <c r="AO30" s="12">
        <f t="shared" si="19"/>
        <v>0</v>
      </c>
      <c r="AP30" s="12">
        <v>35040</v>
      </c>
      <c r="AQ30" s="12"/>
      <c r="AR30" s="12">
        <f t="shared" si="20"/>
        <v>35040</v>
      </c>
      <c r="AS30" s="12"/>
      <c r="AT30" s="12"/>
      <c r="AU30" s="12">
        <f t="shared" si="21"/>
        <v>0</v>
      </c>
      <c r="AV30" s="12"/>
      <c r="AW30" s="12"/>
      <c r="AX30" s="12">
        <f t="shared" si="22"/>
        <v>0</v>
      </c>
      <c r="AY30" s="12"/>
      <c r="AZ30" s="12"/>
      <c r="BA30" s="12">
        <f t="shared" si="23"/>
        <v>0</v>
      </c>
      <c r="BB30" s="12"/>
      <c r="BC30" s="12"/>
      <c r="BD30" s="12">
        <f t="shared" si="24"/>
        <v>0</v>
      </c>
      <c r="BE30" s="12"/>
      <c r="BF30" s="12"/>
      <c r="BG30" s="12">
        <f t="shared" si="25"/>
        <v>0</v>
      </c>
      <c r="BH30" s="12">
        <v>1700</v>
      </c>
      <c r="BI30" s="12"/>
      <c r="BJ30" s="12">
        <f t="shared" si="26"/>
        <v>1700</v>
      </c>
      <c r="BK30" s="12"/>
      <c r="BL30" s="12"/>
      <c r="BM30" s="12">
        <f t="shared" si="27"/>
        <v>0</v>
      </c>
      <c r="BN30" s="12"/>
      <c r="BO30" s="12"/>
      <c r="BP30" s="12">
        <f t="shared" si="28"/>
        <v>0</v>
      </c>
      <c r="BQ30" s="12"/>
      <c r="BR30" s="12"/>
      <c r="BS30" s="12">
        <f t="shared" si="29"/>
        <v>0</v>
      </c>
      <c r="BT30" s="12"/>
      <c r="BU30" s="12"/>
      <c r="BV30" s="12">
        <f t="shared" si="30"/>
        <v>0</v>
      </c>
      <c r="BW30" s="12"/>
      <c r="BX30" s="12"/>
      <c r="BY30" s="12">
        <f t="shared" si="31"/>
        <v>0</v>
      </c>
      <c r="BZ30" s="12">
        <v>179443</v>
      </c>
      <c r="CA30" s="37"/>
      <c r="CB30" s="12">
        <f t="shared" si="32"/>
        <v>179443</v>
      </c>
      <c r="CC30" s="12">
        <v>9150</v>
      </c>
      <c r="CD30" s="12"/>
      <c r="CE30" s="12">
        <f t="shared" si="33"/>
        <v>9150</v>
      </c>
      <c r="CF30" s="12"/>
      <c r="CG30" s="12"/>
      <c r="CH30" s="12">
        <f t="shared" si="34"/>
        <v>0</v>
      </c>
      <c r="CI30" s="12">
        <v>30304</v>
      </c>
      <c r="CJ30" s="12"/>
      <c r="CK30" s="12">
        <f t="shared" si="35"/>
        <v>30304</v>
      </c>
      <c r="CL30" s="12"/>
      <c r="CM30" s="12"/>
      <c r="CN30" s="12">
        <f t="shared" si="36"/>
        <v>0</v>
      </c>
      <c r="CO30" s="12"/>
      <c r="CP30" s="12"/>
      <c r="CQ30" s="12">
        <f t="shared" si="37"/>
        <v>0</v>
      </c>
      <c r="CR30" s="12"/>
      <c r="CS30" s="12"/>
      <c r="CT30" s="12">
        <f t="shared" si="38"/>
        <v>0</v>
      </c>
      <c r="CU30" s="13">
        <f t="shared" si="39"/>
        <v>255637</v>
      </c>
      <c r="CV30" s="13">
        <f t="shared" si="1"/>
        <v>0</v>
      </c>
      <c r="CW30" s="13">
        <f t="shared" si="1"/>
        <v>255637</v>
      </c>
      <c r="CX30" s="12">
        <f t="shared" si="40"/>
        <v>0</v>
      </c>
      <c r="CY30" s="12">
        <f t="shared" si="2"/>
        <v>0</v>
      </c>
      <c r="CZ30" s="12">
        <f t="shared" si="2"/>
        <v>0</v>
      </c>
      <c r="DA30" s="49"/>
      <c r="DB30" s="49"/>
      <c r="DC30" s="28">
        <f t="shared" si="41"/>
        <v>0</v>
      </c>
      <c r="DD30" s="28"/>
      <c r="DE30" s="28"/>
      <c r="DF30" s="28">
        <f t="shared" si="3"/>
        <v>0</v>
      </c>
      <c r="DG30" s="49"/>
      <c r="DH30" s="49"/>
      <c r="DI30" s="28">
        <f t="shared" si="42"/>
        <v>0</v>
      </c>
      <c r="DJ30" s="13">
        <f t="shared" si="43"/>
        <v>0</v>
      </c>
      <c r="DK30" s="13">
        <f t="shared" si="44"/>
        <v>0</v>
      </c>
      <c r="DL30" s="13">
        <f t="shared" si="45"/>
        <v>0</v>
      </c>
      <c r="DM30" s="28">
        <f t="shared" si="4"/>
        <v>255637</v>
      </c>
      <c r="DN30" s="28">
        <f t="shared" si="5"/>
        <v>0</v>
      </c>
      <c r="DO30" s="28">
        <f t="shared" si="6"/>
        <v>255637</v>
      </c>
    </row>
    <row r="31" spans="1:119" s="2" customFormat="1" ht="27" customHeight="1">
      <c r="A31" s="44" t="s">
        <v>65</v>
      </c>
      <c r="B31" s="45" t="s">
        <v>99</v>
      </c>
      <c r="C31" s="12"/>
      <c r="D31" s="12"/>
      <c r="E31" s="12">
        <f t="shared" si="7"/>
        <v>0</v>
      </c>
      <c r="F31" s="12"/>
      <c r="G31" s="12"/>
      <c r="H31" s="12">
        <f t="shared" si="8"/>
        <v>0</v>
      </c>
      <c r="I31" s="12"/>
      <c r="J31" s="12"/>
      <c r="K31" s="12">
        <f t="shared" si="9"/>
        <v>0</v>
      </c>
      <c r="L31" s="12"/>
      <c r="M31" s="12"/>
      <c r="N31" s="12">
        <f t="shared" si="10"/>
        <v>0</v>
      </c>
      <c r="O31" s="12"/>
      <c r="P31" s="12"/>
      <c r="Q31" s="12">
        <f t="shared" si="11"/>
        <v>0</v>
      </c>
      <c r="R31" s="12"/>
      <c r="S31" s="12"/>
      <c r="T31" s="12">
        <f t="shared" si="12"/>
        <v>0</v>
      </c>
      <c r="U31" s="12"/>
      <c r="V31" s="12"/>
      <c r="W31" s="12">
        <f t="shared" si="13"/>
        <v>0</v>
      </c>
      <c r="X31" s="12"/>
      <c r="Y31" s="12"/>
      <c r="Z31" s="12">
        <f t="shared" si="14"/>
        <v>0</v>
      </c>
      <c r="AA31" s="12"/>
      <c r="AB31" s="12"/>
      <c r="AC31" s="12">
        <f t="shared" si="15"/>
        <v>0</v>
      </c>
      <c r="AD31" s="12"/>
      <c r="AE31" s="12"/>
      <c r="AF31" s="12">
        <f t="shared" si="16"/>
        <v>0</v>
      </c>
      <c r="AG31" s="12">
        <f t="shared" si="17"/>
        <v>284427</v>
      </c>
      <c r="AH31" s="12">
        <f aca="true" t="shared" si="46" ref="AH31:AH41">AK31+AN31+AQ31+AT31+AW31+AZ31+BC31+BF31+BI31+BL31+BO31+BR31+BU31+BX31+CA31+CG31+CJ31+CM31+CD31+CP31</f>
        <v>0</v>
      </c>
      <c r="AI31" s="12">
        <f aca="true" t="shared" si="47" ref="AI31:AI41">AL31+AO31+AR31+AU31+AX31+BA31+BD31+BG31+BJ31+BM31+BP31+BS31+BV31+BY31+CB31+CH31+CK31+CN31+CE31+CQ31</f>
        <v>284427</v>
      </c>
      <c r="AJ31" s="12"/>
      <c r="AK31" s="12"/>
      <c r="AL31" s="12">
        <f t="shared" si="18"/>
        <v>0</v>
      </c>
      <c r="AM31" s="12"/>
      <c r="AN31" s="12"/>
      <c r="AO31" s="12">
        <f t="shared" si="19"/>
        <v>0</v>
      </c>
      <c r="AP31" s="12"/>
      <c r="AQ31" s="12"/>
      <c r="AR31" s="12">
        <f t="shared" si="20"/>
        <v>0</v>
      </c>
      <c r="AS31" s="12"/>
      <c r="AT31" s="12"/>
      <c r="AU31" s="12">
        <f t="shared" si="21"/>
        <v>0</v>
      </c>
      <c r="AV31" s="12"/>
      <c r="AW31" s="12"/>
      <c r="AX31" s="12">
        <f t="shared" si="22"/>
        <v>0</v>
      </c>
      <c r="AY31" s="12"/>
      <c r="AZ31" s="12"/>
      <c r="BA31" s="12">
        <f t="shared" si="23"/>
        <v>0</v>
      </c>
      <c r="BB31" s="12"/>
      <c r="BC31" s="12"/>
      <c r="BD31" s="12">
        <f t="shared" si="24"/>
        <v>0</v>
      </c>
      <c r="BE31" s="12"/>
      <c r="BF31" s="12"/>
      <c r="BG31" s="12">
        <f t="shared" si="25"/>
        <v>0</v>
      </c>
      <c r="BH31" s="12"/>
      <c r="BI31" s="12"/>
      <c r="BJ31" s="12">
        <f t="shared" si="26"/>
        <v>0</v>
      </c>
      <c r="BK31" s="12">
        <v>33131</v>
      </c>
      <c r="BL31" s="12"/>
      <c r="BM31" s="12">
        <f t="shared" si="27"/>
        <v>33131</v>
      </c>
      <c r="BN31" s="12"/>
      <c r="BO31" s="12"/>
      <c r="BP31" s="12">
        <f t="shared" si="28"/>
        <v>0</v>
      </c>
      <c r="BQ31" s="12"/>
      <c r="BR31" s="12"/>
      <c r="BS31" s="12">
        <f t="shared" si="29"/>
        <v>0</v>
      </c>
      <c r="BT31" s="12"/>
      <c r="BU31" s="12"/>
      <c r="BV31" s="12">
        <f t="shared" si="30"/>
        <v>0</v>
      </c>
      <c r="BW31" s="12"/>
      <c r="BX31" s="12"/>
      <c r="BY31" s="12">
        <f t="shared" si="31"/>
        <v>0</v>
      </c>
      <c r="BZ31" s="12">
        <v>155887</v>
      </c>
      <c r="CA31" s="37"/>
      <c r="CB31" s="12">
        <f t="shared" si="32"/>
        <v>155887</v>
      </c>
      <c r="CC31" s="12">
        <v>30500</v>
      </c>
      <c r="CD31" s="12"/>
      <c r="CE31" s="12">
        <f t="shared" si="33"/>
        <v>30500</v>
      </c>
      <c r="CF31" s="12">
        <v>14909</v>
      </c>
      <c r="CG31" s="12"/>
      <c r="CH31" s="12">
        <f t="shared" si="34"/>
        <v>14909</v>
      </c>
      <c r="CI31" s="12">
        <v>50000</v>
      </c>
      <c r="CJ31" s="12"/>
      <c r="CK31" s="12">
        <f t="shared" si="35"/>
        <v>50000</v>
      </c>
      <c r="CL31" s="12"/>
      <c r="CM31" s="12"/>
      <c r="CN31" s="12">
        <f t="shared" si="36"/>
        <v>0</v>
      </c>
      <c r="CO31" s="12"/>
      <c r="CP31" s="12"/>
      <c r="CQ31" s="12">
        <f t="shared" si="37"/>
        <v>0</v>
      </c>
      <c r="CR31" s="12"/>
      <c r="CS31" s="12"/>
      <c r="CT31" s="12">
        <f t="shared" si="38"/>
        <v>0</v>
      </c>
      <c r="CU31" s="13">
        <f t="shared" si="39"/>
        <v>284427</v>
      </c>
      <c r="CV31" s="13">
        <f aca="true" t="shared" si="48" ref="CV31:CV41">D31+G31+J31+M31+P31+S31+V31+Y31+AB31+AE31+AH31+CS31</f>
        <v>0</v>
      </c>
      <c r="CW31" s="13">
        <f aca="true" t="shared" si="49" ref="CW31:CW41">E31+H31+K31+N31+Q31+T31+W31+Z31+AC31+AF31+AI31+CT31</f>
        <v>284427</v>
      </c>
      <c r="CX31" s="12">
        <f t="shared" si="40"/>
        <v>0</v>
      </c>
      <c r="CY31" s="12">
        <f aca="true" t="shared" si="50" ref="CY31:CY41">DH31+DE31+DB31</f>
        <v>0</v>
      </c>
      <c r="CZ31" s="12">
        <f aca="true" t="shared" si="51" ref="CZ31:CZ41">DI31+DF31+DC31</f>
        <v>0</v>
      </c>
      <c r="DA31" s="49"/>
      <c r="DB31" s="49"/>
      <c r="DC31" s="28">
        <f t="shared" si="41"/>
        <v>0</v>
      </c>
      <c r="DD31" s="28"/>
      <c r="DE31" s="28"/>
      <c r="DF31" s="28">
        <f t="shared" si="3"/>
        <v>0</v>
      </c>
      <c r="DG31" s="49"/>
      <c r="DH31" s="49"/>
      <c r="DI31" s="28">
        <f t="shared" si="42"/>
        <v>0</v>
      </c>
      <c r="DJ31" s="13">
        <f t="shared" si="43"/>
        <v>0</v>
      </c>
      <c r="DK31" s="13">
        <f aca="true" t="shared" si="52" ref="DK31:DK40">CY31</f>
        <v>0</v>
      </c>
      <c r="DL31" s="13">
        <f aca="true" t="shared" si="53" ref="DL31:DL40">CZ31</f>
        <v>0</v>
      </c>
      <c r="DM31" s="28">
        <f t="shared" si="4"/>
        <v>284427</v>
      </c>
      <c r="DN31" s="28">
        <f t="shared" si="5"/>
        <v>0</v>
      </c>
      <c r="DO31" s="28">
        <f t="shared" si="6"/>
        <v>284427</v>
      </c>
    </row>
    <row r="32" spans="1:119" s="2" customFormat="1" ht="27" customHeight="1">
      <c r="A32" s="44" t="s">
        <v>66</v>
      </c>
      <c r="B32" s="45" t="s">
        <v>100</v>
      </c>
      <c r="C32" s="12"/>
      <c r="D32" s="12"/>
      <c r="E32" s="12">
        <f t="shared" si="7"/>
        <v>0</v>
      </c>
      <c r="F32" s="12"/>
      <c r="G32" s="12"/>
      <c r="H32" s="12">
        <f t="shared" si="8"/>
        <v>0</v>
      </c>
      <c r="I32" s="12"/>
      <c r="J32" s="12"/>
      <c r="K32" s="12">
        <f t="shared" si="9"/>
        <v>0</v>
      </c>
      <c r="L32" s="12"/>
      <c r="M32" s="12"/>
      <c r="N32" s="12">
        <f t="shared" si="10"/>
        <v>0</v>
      </c>
      <c r="O32" s="12"/>
      <c r="P32" s="12"/>
      <c r="Q32" s="12">
        <f t="shared" si="11"/>
        <v>0</v>
      </c>
      <c r="R32" s="12"/>
      <c r="S32" s="12"/>
      <c r="T32" s="12">
        <f t="shared" si="12"/>
        <v>0</v>
      </c>
      <c r="U32" s="12"/>
      <c r="V32" s="12"/>
      <c r="W32" s="12">
        <f t="shared" si="13"/>
        <v>0</v>
      </c>
      <c r="X32" s="12"/>
      <c r="Y32" s="12"/>
      <c r="Z32" s="12">
        <f t="shared" si="14"/>
        <v>0</v>
      </c>
      <c r="AA32" s="12"/>
      <c r="AB32" s="12"/>
      <c r="AC32" s="12">
        <f t="shared" si="15"/>
        <v>0</v>
      </c>
      <c r="AD32" s="12"/>
      <c r="AE32" s="12"/>
      <c r="AF32" s="12">
        <f t="shared" si="16"/>
        <v>0</v>
      </c>
      <c r="AG32" s="12">
        <f t="shared" si="17"/>
        <v>846578</v>
      </c>
      <c r="AH32" s="12">
        <f t="shared" si="46"/>
        <v>165000</v>
      </c>
      <c r="AI32" s="12">
        <f t="shared" si="47"/>
        <v>1011578</v>
      </c>
      <c r="AJ32" s="12"/>
      <c r="AK32" s="12"/>
      <c r="AL32" s="12">
        <f t="shared" si="18"/>
        <v>0</v>
      </c>
      <c r="AM32" s="12"/>
      <c r="AN32" s="12"/>
      <c r="AO32" s="12">
        <f t="shared" si="19"/>
        <v>0</v>
      </c>
      <c r="AP32" s="12"/>
      <c r="AQ32" s="12"/>
      <c r="AR32" s="12">
        <f t="shared" si="20"/>
        <v>0</v>
      </c>
      <c r="AS32" s="12"/>
      <c r="AT32" s="12"/>
      <c r="AU32" s="12">
        <f t="shared" si="21"/>
        <v>0</v>
      </c>
      <c r="AV32" s="12"/>
      <c r="AW32" s="12"/>
      <c r="AX32" s="12">
        <f t="shared" si="22"/>
        <v>0</v>
      </c>
      <c r="AY32" s="12"/>
      <c r="AZ32" s="12"/>
      <c r="BA32" s="12">
        <f t="shared" si="23"/>
        <v>0</v>
      </c>
      <c r="BB32" s="12"/>
      <c r="BC32" s="12"/>
      <c r="BD32" s="12">
        <f t="shared" si="24"/>
        <v>0</v>
      </c>
      <c r="BE32" s="12"/>
      <c r="BF32" s="12"/>
      <c r="BG32" s="12">
        <f t="shared" si="25"/>
        <v>0</v>
      </c>
      <c r="BH32" s="12"/>
      <c r="BI32" s="12"/>
      <c r="BJ32" s="12">
        <f t="shared" si="26"/>
        <v>0</v>
      </c>
      <c r="BK32" s="12">
        <v>27108</v>
      </c>
      <c r="BL32" s="12"/>
      <c r="BM32" s="12">
        <f t="shared" si="27"/>
        <v>27108</v>
      </c>
      <c r="BN32" s="12"/>
      <c r="BO32" s="12"/>
      <c r="BP32" s="12">
        <f t="shared" si="28"/>
        <v>0</v>
      </c>
      <c r="BQ32" s="12"/>
      <c r="BR32" s="12"/>
      <c r="BS32" s="12">
        <f t="shared" si="29"/>
        <v>0</v>
      </c>
      <c r="BT32" s="12"/>
      <c r="BU32" s="12"/>
      <c r="BV32" s="12">
        <f t="shared" si="30"/>
        <v>0</v>
      </c>
      <c r="BW32" s="12">
        <v>3850</v>
      </c>
      <c r="BX32" s="12"/>
      <c r="BY32" s="12">
        <f t="shared" si="31"/>
        <v>3850</v>
      </c>
      <c r="BZ32" s="12">
        <v>628603</v>
      </c>
      <c r="CA32" s="37"/>
      <c r="CB32" s="12">
        <f t="shared" si="32"/>
        <v>628603</v>
      </c>
      <c r="CC32" s="12">
        <v>70150</v>
      </c>
      <c r="CD32" s="12"/>
      <c r="CE32" s="12">
        <f t="shared" si="33"/>
        <v>70150</v>
      </c>
      <c r="CF32" s="12">
        <v>39867</v>
      </c>
      <c r="CG32" s="12"/>
      <c r="CH32" s="12">
        <f t="shared" si="34"/>
        <v>39867</v>
      </c>
      <c r="CI32" s="12">
        <v>77000</v>
      </c>
      <c r="CJ32" s="12">
        <v>165000</v>
      </c>
      <c r="CK32" s="12">
        <f t="shared" si="35"/>
        <v>242000</v>
      </c>
      <c r="CL32" s="12"/>
      <c r="CM32" s="12"/>
      <c r="CN32" s="12">
        <f t="shared" si="36"/>
        <v>0</v>
      </c>
      <c r="CO32" s="12"/>
      <c r="CP32" s="12"/>
      <c r="CQ32" s="12">
        <f t="shared" si="37"/>
        <v>0</v>
      </c>
      <c r="CR32" s="12"/>
      <c r="CS32" s="12"/>
      <c r="CT32" s="12">
        <f t="shared" si="38"/>
        <v>0</v>
      </c>
      <c r="CU32" s="13">
        <f t="shared" si="39"/>
        <v>846578</v>
      </c>
      <c r="CV32" s="13">
        <f t="shared" si="48"/>
        <v>165000</v>
      </c>
      <c r="CW32" s="13">
        <f t="shared" si="49"/>
        <v>1011578</v>
      </c>
      <c r="CX32" s="12">
        <f t="shared" si="40"/>
        <v>1564000</v>
      </c>
      <c r="CY32" s="12">
        <f t="shared" si="50"/>
        <v>-165000</v>
      </c>
      <c r="CZ32" s="12">
        <f t="shared" si="51"/>
        <v>1399000</v>
      </c>
      <c r="DA32" s="49">
        <v>1564000</v>
      </c>
      <c r="DB32" s="49">
        <v>-165000</v>
      </c>
      <c r="DC32" s="28">
        <f t="shared" si="41"/>
        <v>1399000</v>
      </c>
      <c r="DD32" s="28"/>
      <c r="DE32" s="28"/>
      <c r="DF32" s="28">
        <f t="shared" si="3"/>
        <v>0</v>
      </c>
      <c r="DG32" s="49"/>
      <c r="DH32" s="49"/>
      <c r="DI32" s="28">
        <f t="shared" si="42"/>
        <v>0</v>
      </c>
      <c r="DJ32" s="13">
        <f t="shared" si="43"/>
        <v>1564000</v>
      </c>
      <c r="DK32" s="13">
        <f t="shared" si="52"/>
        <v>-165000</v>
      </c>
      <c r="DL32" s="13">
        <f t="shared" si="53"/>
        <v>1399000</v>
      </c>
      <c r="DM32" s="28">
        <f t="shared" si="4"/>
        <v>2410578</v>
      </c>
      <c r="DN32" s="28">
        <f t="shared" si="5"/>
        <v>0</v>
      </c>
      <c r="DO32" s="28">
        <f t="shared" si="6"/>
        <v>2410578</v>
      </c>
    </row>
    <row r="33" spans="1:119" s="2" customFormat="1" ht="27" customHeight="1">
      <c r="A33" s="44" t="s">
        <v>67</v>
      </c>
      <c r="B33" s="45" t="s">
        <v>101</v>
      </c>
      <c r="C33" s="12"/>
      <c r="D33" s="12"/>
      <c r="E33" s="12">
        <f t="shared" si="7"/>
        <v>0</v>
      </c>
      <c r="F33" s="12"/>
      <c r="G33" s="12"/>
      <c r="H33" s="12">
        <f t="shared" si="8"/>
        <v>0</v>
      </c>
      <c r="I33" s="12"/>
      <c r="J33" s="12"/>
      <c r="K33" s="12">
        <f t="shared" si="9"/>
        <v>0</v>
      </c>
      <c r="L33" s="12"/>
      <c r="M33" s="12"/>
      <c r="N33" s="12">
        <f t="shared" si="10"/>
        <v>0</v>
      </c>
      <c r="O33" s="12"/>
      <c r="P33" s="12"/>
      <c r="Q33" s="12">
        <f t="shared" si="11"/>
        <v>0</v>
      </c>
      <c r="R33" s="12"/>
      <c r="S33" s="12"/>
      <c r="T33" s="12">
        <f t="shared" si="12"/>
        <v>0</v>
      </c>
      <c r="U33" s="12"/>
      <c r="V33" s="12"/>
      <c r="W33" s="12">
        <f t="shared" si="13"/>
        <v>0</v>
      </c>
      <c r="X33" s="12"/>
      <c r="Y33" s="12"/>
      <c r="Z33" s="12">
        <f t="shared" si="14"/>
        <v>0</v>
      </c>
      <c r="AA33" s="12"/>
      <c r="AB33" s="12"/>
      <c r="AC33" s="12">
        <f t="shared" si="15"/>
        <v>0</v>
      </c>
      <c r="AD33" s="12"/>
      <c r="AE33" s="12"/>
      <c r="AF33" s="12">
        <f t="shared" si="16"/>
        <v>0</v>
      </c>
      <c r="AG33" s="12">
        <f t="shared" si="17"/>
        <v>205819</v>
      </c>
      <c r="AH33" s="12">
        <f t="shared" si="46"/>
        <v>0</v>
      </c>
      <c r="AI33" s="12">
        <f t="shared" si="47"/>
        <v>205819</v>
      </c>
      <c r="AJ33" s="12"/>
      <c r="AK33" s="12"/>
      <c r="AL33" s="12">
        <f t="shared" si="18"/>
        <v>0</v>
      </c>
      <c r="AM33" s="12"/>
      <c r="AN33" s="12"/>
      <c r="AO33" s="12">
        <f t="shared" si="19"/>
        <v>0</v>
      </c>
      <c r="AP33" s="12">
        <v>46247</v>
      </c>
      <c r="AQ33" s="12"/>
      <c r="AR33" s="12">
        <f t="shared" si="20"/>
        <v>46247</v>
      </c>
      <c r="AS33" s="12"/>
      <c r="AT33" s="12"/>
      <c r="AU33" s="12">
        <f t="shared" si="21"/>
        <v>0</v>
      </c>
      <c r="AV33" s="12"/>
      <c r="AW33" s="12"/>
      <c r="AX33" s="12">
        <f t="shared" si="22"/>
        <v>0</v>
      </c>
      <c r="AY33" s="12"/>
      <c r="AZ33" s="12"/>
      <c r="BA33" s="12">
        <f t="shared" si="23"/>
        <v>0</v>
      </c>
      <c r="BB33" s="12"/>
      <c r="BC33" s="12"/>
      <c r="BD33" s="12">
        <f t="shared" si="24"/>
        <v>0</v>
      </c>
      <c r="BE33" s="12"/>
      <c r="BF33" s="12"/>
      <c r="BG33" s="12">
        <f t="shared" si="25"/>
        <v>0</v>
      </c>
      <c r="BH33" s="12">
        <v>850</v>
      </c>
      <c r="BI33" s="12"/>
      <c r="BJ33" s="12">
        <f t="shared" si="26"/>
        <v>850</v>
      </c>
      <c r="BK33" s="12">
        <v>14971</v>
      </c>
      <c r="BL33" s="12"/>
      <c r="BM33" s="12">
        <f t="shared" si="27"/>
        <v>14971</v>
      </c>
      <c r="BN33" s="12"/>
      <c r="BO33" s="12"/>
      <c r="BP33" s="12">
        <f t="shared" si="28"/>
        <v>0</v>
      </c>
      <c r="BQ33" s="12"/>
      <c r="BR33" s="12"/>
      <c r="BS33" s="12">
        <f t="shared" si="29"/>
        <v>0</v>
      </c>
      <c r="BT33" s="12"/>
      <c r="BU33" s="12"/>
      <c r="BV33" s="12">
        <f t="shared" si="30"/>
        <v>0</v>
      </c>
      <c r="BW33" s="12"/>
      <c r="BX33" s="12"/>
      <c r="BY33" s="12">
        <f t="shared" si="31"/>
        <v>0</v>
      </c>
      <c r="BZ33" s="12">
        <v>84048</v>
      </c>
      <c r="CA33" s="37"/>
      <c r="CB33" s="12">
        <f t="shared" si="32"/>
        <v>84048</v>
      </c>
      <c r="CC33" s="12">
        <v>24400</v>
      </c>
      <c r="CD33" s="12"/>
      <c r="CE33" s="12">
        <f t="shared" si="33"/>
        <v>24400</v>
      </c>
      <c r="CF33" s="12">
        <v>15303</v>
      </c>
      <c r="CG33" s="12"/>
      <c r="CH33" s="12">
        <f t="shared" si="34"/>
        <v>15303</v>
      </c>
      <c r="CI33" s="12">
        <v>20000</v>
      </c>
      <c r="CJ33" s="12"/>
      <c r="CK33" s="12">
        <f t="shared" si="35"/>
        <v>20000</v>
      </c>
      <c r="CL33" s="12"/>
      <c r="CM33" s="12"/>
      <c r="CN33" s="12">
        <f t="shared" si="36"/>
        <v>0</v>
      </c>
      <c r="CO33" s="12"/>
      <c r="CP33" s="12"/>
      <c r="CQ33" s="12">
        <f t="shared" si="37"/>
        <v>0</v>
      </c>
      <c r="CR33" s="12"/>
      <c r="CS33" s="12"/>
      <c r="CT33" s="12">
        <f t="shared" si="38"/>
        <v>0</v>
      </c>
      <c r="CU33" s="13">
        <f t="shared" si="39"/>
        <v>205819</v>
      </c>
      <c r="CV33" s="13">
        <f t="shared" si="48"/>
        <v>0</v>
      </c>
      <c r="CW33" s="13">
        <f t="shared" si="49"/>
        <v>205819</v>
      </c>
      <c r="CX33" s="12">
        <f t="shared" si="40"/>
        <v>0</v>
      </c>
      <c r="CY33" s="12">
        <f t="shared" si="50"/>
        <v>0</v>
      </c>
      <c r="CZ33" s="12">
        <f t="shared" si="51"/>
        <v>0</v>
      </c>
      <c r="DA33" s="49"/>
      <c r="DB33" s="49"/>
      <c r="DC33" s="28">
        <f t="shared" si="41"/>
        <v>0</v>
      </c>
      <c r="DD33" s="28"/>
      <c r="DE33" s="28"/>
      <c r="DF33" s="28">
        <f t="shared" si="3"/>
        <v>0</v>
      </c>
      <c r="DG33" s="49"/>
      <c r="DH33" s="49"/>
      <c r="DI33" s="28">
        <f t="shared" si="42"/>
        <v>0</v>
      </c>
      <c r="DJ33" s="13">
        <f t="shared" si="43"/>
        <v>0</v>
      </c>
      <c r="DK33" s="13">
        <f t="shared" si="52"/>
        <v>0</v>
      </c>
      <c r="DL33" s="13">
        <f t="shared" si="53"/>
        <v>0</v>
      </c>
      <c r="DM33" s="28">
        <f t="shared" si="4"/>
        <v>205819</v>
      </c>
      <c r="DN33" s="28">
        <f t="shared" si="5"/>
        <v>0</v>
      </c>
      <c r="DO33" s="28">
        <f t="shared" si="6"/>
        <v>205819</v>
      </c>
    </row>
    <row r="34" spans="1:119" s="2" customFormat="1" ht="24" customHeight="1">
      <c r="A34" s="44" t="s">
        <v>68</v>
      </c>
      <c r="B34" s="45" t="s">
        <v>102</v>
      </c>
      <c r="C34" s="12"/>
      <c r="D34" s="12"/>
      <c r="E34" s="12">
        <f t="shared" si="7"/>
        <v>0</v>
      </c>
      <c r="F34" s="12"/>
      <c r="G34" s="12"/>
      <c r="H34" s="12">
        <f t="shared" si="8"/>
        <v>0</v>
      </c>
      <c r="I34" s="12"/>
      <c r="J34" s="12"/>
      <c r="K34" s="12">
        <f t="shared" si="9"/>
        <v>0</v>
      </c>
      <c r="L34" s="12"/>
      <c r="M34" s="12"/>
      <c r="N34" s="12">
        <f t="shared" si="10"/>
        <v>0</v>
      </c>
      <c r="O34" s="12"/>
      <c r="P34" s="12"/>
      <c r="Q34" s="12">
        <f t="shared" si="11"/>
        <v>0</v>
      </c>
      <c r="R34" s="12"/>
      <c r="S34" s="12"/>
      <c r="T34" s="12">
        <f t="shared" si="12"/>
        <v>0</v>
      </c>
      <c r="U34" s="12"/>
      <c r="V34" s="12"/>
      <c r="W34" s="12">
        <f t="shared" si="13"/>
        <v>0</v>
      </c>
      <c r="X34" s="12"/>
      <c r="Y34" s="12"/>
      <c r="Z34" s="12">
        <f t="shared" si="14"/>
        <v>0</v>
      </c>
      <c r="AA34" s="12"/>
      <c r="AB34" s="12"/>
      <c r="AC34" s="12">
        <f t="shared" si="15"/>
        <v>0</v>
      </c>
      <c r="AD34" s="12"/>
      <c r="AE34" s="12"/>
      <c r="AF34" s="12">
        <f t="shared" si="16"/>
        <v>0</v>
      </c>
      <c r="AG34" s="12">
        <f t="shared" si="17"/>
        <v>196336</v>
      </c>
      <c r="AH34" s="12">
        <f t="shared" si="46"/>
        <v>20000</v>
      </c>
      <c r="AI34" s="12">
        <f t="shared" si="47"/>
        <v>216336</v>
      </c>
      <c r="AJ34" s="12"/>
      <c r="AK34" s="12"/>
      <c r="AL34" s="12">
        <f t="shared" si="18"/>
        <v>0</v>
      </c>
      <c r="AM34" s="12"/>
      <c r="AN34" s="12"/>
      <c r="AO34" s="12">
        <f t="shared" si="19"/>
        <v>0</v>
      </c>
      <c r="AP34" s="12">
        <v>6236</v>
      </c>
      <c r="AQ34" s="12"/>
      <c r="AR34" s="12">
        <f t="shared" si="20"/>
        <v>6236</v>
      </c>
      <c r="AS34" s="12"/>
      <c r="AT34" s="12"/>
      <c r="AU34" s="12">
        <f t="shared" si="21"/>
        <v>0</v>
      </c>
      <c r="AV34" s="12"/>
      <c r="AW34" s="12"/>
      <c r="AX34" s="12">
        <f t="shared" si="22"/>
        <v>0</v>
      </c>
      <c r="AY34" s="12"/>
      <c r="AZ34" s="12"/>
      <c r="BA34" s="12">
        <f t="shared" si="23"/>
        <v>0</v>
      </c>
      <c r="BB34" s="12"/>
      <c r="BC34" s="12"/>
      <c r="BD34" s="12">
        <f t="shared" si="24"/>
        <v>0</v>
      </c>
      <c r="BE34" s="12"/>
      <c r="BF34" s="12"/>
      <c r="BG34" s="12">
        <f t="shared" si="25"/>
        <v>0</v>
      </c>
      <c r="BH34" s="12">
        <v>3400</v>
      </c>
      <c r="BI34" s="12"/>
      <c r="BJ34" s="12">
        <f t="shared" si="26"/>
        <v>3400</v>
      </c>
      <c r="BK34" s="12">
        <v>13676</v>
      </c>
      <c r="BL34" s="12"/>
      <c r="BM34" s="12">
        <f t="shared" si="27"/>
        <v>13676</v>
      </c>
      <c r="BN34" s="12"/>
      <c r="BO34" s="12"/>
      <c r="BP34" s="12">
        <f t="shared" si="28"/>
        <v>0</v>
      </c>
      <c r="BQ34" s="12"/>
      <c r="BR34" s="12"/>
      <c r="BS34" s="12">
        <f t="shared" si="29"/>
        <v>0</v>
      </c>
      <c r="BT34" s="12"/>
      <c r="BU34" s="12"/>
      <c r="BV34" s="12">
        <f t="shared" si="30"/>
        <v>0</v>
      </c>
      <c r="BW34" s="12"/>
      <c r="BX34" s="12"/>
      <c r="BY34" s="12">
        <f t="shared" si="31"/>
        <v>0</v>
      </c>
      <c r="BZ34" s="12">
        <v>134724</v>
      </c>
      <c r="CA34" s="37"/>
      <c r="CB34" s="12">
        <f t="shared" si="32"/>
        <v>134724</v>
      </c>
      <c r="CC34" s="12">
        <v>18300</v>
      </c>
      <c r="CD34" s="12"/>
      <c r="CE34" s="12">
        <f t="shared" si="33"/>
        <v>18300</v>
      </c>
      <c r="CF34" s="12"/>
      <c r="CG34" s="12"/>
      <c r="CH34" s="12">
        <f t="shared" si="34"/>
        <v>0</v>
      </c>
      <c r="CI34" s="12">
        <v>20000</v>
      </c>
      <c r="CJ34" s="12">
        <v>20000</v>
      </c>
      <c r="CK34" s="12">
        <f t="shared" si="35"/>
        <v>40000</v>
      </c>
      <c r="CL34" s="12"/>
      <c r="CM34" s="12"/>
      <c r="CN34" s="12">
        <f t="shared" si="36"/>
        <v>0</v>
      </c>
      <c r="CO34" s="12"/>
      <c r="CP34" s="12"/>
      <c r="CQ34" s="12">
        <f t="shared" si="37"/>
        <v>0</v>
      </c>
      <c r="CR34" s="12"/>
      <c r="CS34" s="12"/>
      <c r="CT34" s="12">
        <f t="shared" si="38"/>
        <v>0</v>
      </c>
      <c r="CU34" s="13">
        <f t="shared" si="39"/>
        <v>196336</v>
      </c>
      <c r="CV34" s="13">
        <f t="shared" si="48"/>
        <v>20000</v>
      </c>
      <c r="CW34" s="13">
        <f t="shared" si="49"/>
        <v>216336</v>
      </c>
      <c r="CX34" s="12">
        <f t="shared" si="40"/>
        <v>0</v>
      </c>
      <c r="CY34" s="12">
        <f t="shared" si="50"/>
        <v>0</v>
      </c>
      <c r="CZ34" s="12">
        <f t="shared" si="51"/>
        <v>0</v>
      </c>
      <c r="DA34" s="49"/>
      <c r="DB34" s="49"/>
      <c r="DC34" s="28">
        <f t="shared" si="41"/>
        <v>0</v>
      </c>
      <c r="DD34" s="28"/>
      <c r="DE34" s="28"/>
      <c r="DF34" s="28">
        <f t="shared" si="3"/>
        <v>0</v>
      </c>
      <c r="DG34" s="49"/>
      <c r="DH34" s="49"/>
      <c r="DI34" s="28">
        <f t="shared" si="42"/>
        <v>0</v>
      </c>
      <c r="DJ34" s="13">
        <f t="shared" si="43"/>
        <v>0</v>
      </c>
      <c r="DK34" s="13">
        <f t="shared" si="52"/>
        <v>0</v>
      </c>
      <c r="DL34" s="13">
        <f t="shared" si="53"/>
        <v>0</v>
      </c>
      <c r="DM34" s="28">
        <f t="shared" si="4"/>
        <v>196336</v>
      </c>
      <c r="DN34" s="28">
        <f t="shared" si="5"/>
        <v>20000</v>
      </c>
      <c r="DO34" s="28">
        <f t="shared" si="6"/>
        <v>216336</v>
      </c>
    </row>
    <row r="35" spans="1:119" s="26" customFormat="1" ht="22.5" customHeight="1">
      <c r="A35" s="39"/>
      <c r="B35" s="46" t="s">
        <v>36</v>
      </c>
      <c r="C35" s="14">
        <f aca="true" t="shared" si="54" ref="C35:BT35">SUM(C15:C34)</f>
        <v>0</v>
      </c>
      <c r="D35" s="14">
        <f t="shared" si="54"/>
        <v>0</v>
      </c>
      <c r="E35" s="14">
        <f t="shared" si="54"/>
        <v>0</v>
      </c>
      <c r="F35" s="14">
        <f t="shared" si="54"/>
        <v>0</v>
      </c>
      <c r="G35" s="14">
        <f t="shared" si="54"/>
        <v>0</v>
      </c>
      <c r="H35" s="14">
        <f t="shared" si="54"/>
        <v>0</v>
      </c>
      <c r="I35" s="14">
        <f t="shared" si="54"/>
        <v>0</v>
      </c>
      <c r="J35" s="14">
        <f t="shared" si="54"/>
        <v>0</v>
      </c>
      <c r="K35" s="14">
        <f t="shared" si="54"/>
        <v>0</v>
      </c>
      <c r="L35" s="14">
        <f t="shared" si="54"/>
        <v>0</v>
      </c>
      <c r="M35" s="14">
        <f t="shared" si="54"/>
        <v>0</v>
      </c>
      <c r="N35" s="14">
        <f t="shared" si="54"/>
        <v>0</v>
      </c>
      <c r="O35" s="14">
        <f t="shared" si="54"/>
        <v>0</v>
      </c>
      <c r="P35" s="14">
        <f t="shared" si="54"/>
        <v>0</v>
      </c>
      <c r="Q35" s="14">
        <f t="shared" si="54"/>
        <v>0</v>
      </c>
      <c r="R35" s="14">
        <f t="shared" si="54"/>
        <v>0</v>
      </c>
      <c r="S35" s="14">
        <f t="shared" si="54"/>
        <v>0</v>
      </c>
      <c r="T35" s="14">
        <f t="shared" si="54"/>
        <v>0</v>
      </c>
      <c r="U35" s="14">
        <f t="shared" si="54"/>
        <v>0</v>
      </c>
      <c r="V35" s="14">
        <f t="shared" si="54"/>
        <v>0</v>
      </c>
      <c r="W35" s="14">
        <f t="shared" si="54"/>
        <v>0</v>
      </c>
      <c r="X35" s="14">
        <f>SUM(X15:X34)</f>
        <v>0</v>
      </c>
      <c r="Y35" s="14">
        <f>SUM(Y15:Y34)</f>
        <v>0</v>
      </c>
      <c r="Z35" s="14">
        <f>SUM(Z15:Z34)</f>
        <v>0</v>
      </c>
      <c r="AA35" s="14">
        <f t="shared" si="54"/>
        <v>0</v>
      </c>
      <c r="AB35" s="14">
        <f t="shared" si="54"/>
        <v>0</v>
      </c>
      <c r="AC35" s="14">
        <f t="shared" si="54"/>
        <v>0</v>
      </c>
      <c r="AD35" s="14">
        <f t="shared" si="54"/>
        <v>0</v>
      </c>
      <c r="AE35" s="14">
        <f t="shared" si="54"/>
        <v>0</v>
      </c>
      <c r="AF35" s="14">
        <f t="shared" si="54"/>
        <v>0</v>
      </c>
      <c r="AG35" s="35">
        <f t="shared" si="17"/>
        <v>6270156</v>
      </c>
      <c r="AH35" s="35">
        <f t="shared" si="46"/>
        <v>113160</v>
      </c>
      <c r="AI35" s="35">
        <f t="shared" si="47"/>
        <v>6383316</v>
      </c>
      <c r="AJ35" s="14">
        <f t="shared" si="54"/>
        <v>0</v>
      </c>
      <c r="AK35" s="14">
        <f t="shared" si="54"/>
        <v>0</v>
      </c>
      <c r="AL35" s="14">
        <f t="shared" si="54"/>
        <v>0</v>
      </c>
      <c r="AM35" s="14">
        <f t="shared" si="54"/>
        <v>0</v>
      </c>
      <c r="AN35" s="14">
        <f t="shared" si="54"/>
        <v>0</v>
      </c>
      <c r="AO35" s="14">
        <f t="shared" si="54"/>
        <v>0</v>
      </c>
      <c r="AP35" s="14">
        <f t="shared" si="54"/>
        <v>712110</v>
      </c>
      <c r="AQ35" s="14">
        <f t="shared" si="54"/>
        <v>0</v>
      </c>
      <c r="AR35" s="14">
        <f t="shared" si="54"/>
        <v>712110</v>
      </c>
      <c r="AS35" s="14">
        <f t="shared" si="54"/>
        <v>0</v>
      </c>
      <c r="AT35" s="14">
        <f t="shared" si="54"/>
        <v>0</v>
      </c>
      <c r="AU35" s="14">
        <f t="shared" si="54"/>
        <v>0</v>
      </c>
      <c r="AV35" s="14">
        <f t="shared" si="54"/>
        <v>0</v>
      </c>
      <c r="AW35" s="14">
        <f t="shared" si="54"/>
        <v>0</v>
      </c>
      <c r="AX35" s="14">
        <f t="shared" si="54"/>
        <v>0</v>
      </c>
      <c r="AY35" s="14">
        <f t="shared" si="54"/>
        <v>0</v>
      </c>
      <c r="AZ35" s="14">
        <f t="shared" si="54"/>
        <v>0</v>
      </c>
      <c r="BA35" s="14">
        <f t="shared" si="54"/>
        <v>0</v>
      </c>
      <c r="BB35" s="14">
        <f t="shared" si="54"/>
        <v>0</v>
      </c>
      <c r="BC35" s="14">
        <f t="shared" si="54"/>
        <v>0</v>
      </c>
      <c r="BD35" s="14">
        <f t="shared" si="54"/>
        <v>0</v>
      </c>
      <c r="BE35" s="14">
        <f t="shared" si="54"/>
        <v>0</v>
      </c>
      <c r="BF35" s="14">
        <f t="shared" si="54"/>
        <v>0</v>
      </c>
      <c r="BG35" s="14">
        <f t="shared" si="54"/>
        <v>0</v>
      </c>
      <c r="BH35" s="14">
        <f t="shared" si="54"/>
        <v>27200</v>
      </c>
      <c r="BI35" s="14">
        <f t="shared" si="54"/>
        <v>0</v>
      </c>
      <c r="BJ35" s="14">
        <f t="shared" si="54"/>
        <v>27200</v>
      </c>
      <c r="BK35" s="14">
        <f t="shared" si="54"/>
        <v>444055</v>
      </c>
      <c r="BL35" s="14">
        <f t="shared" si="54"/>
        <v>0</v>
      </c>
      <c r="BM35" s="14">
        <f t="shared" si="54"/>
        <v>444055</v>
      </c>
      <c r="BN35" s="14">
        <f t="shared" si="54"/>
        <v>0</v>
      </c>
      <c r="BO35" s="14">
        <f t="shared" si="54"/>
        <v>0</v>
      </c>
      <c r="BP35" s="14">
        <f t="shared" si="54"/>
        <v>0</v>
      </c>
      <c r="BQ35" s="14">
        <f t="shared" si="54"/>
        <v>0</v>
      </c>
      <c r="BR35" s="14">
        <f t="shared" si="54"/>
        <v>0</v>
      </c>
      <c r="BS35" s="14">
        <f t="shared" si="54"/>
        <v>0</v>
      </c>
      <c r="BT35" s="14">
        <f t="shared" si="54"/>
        <v>0</v>
      </c>
      <c r="BU35" s="14">
        <f aca="true" t="shared" si="55" ref="BU35:DO35">SUM(BU15:BU34)</f>
        <v>0</v>
      </c>
      <c r="BV35" s="14">
        <f t="shared" si="55"/>
        <v>0</v>
      </c>
      <c r="BW35" s="14">
        <f t="shared" si="55"/>
        <v>11550</v>
      </c>
      <c r="BX35" s="14">
        <f t="shared" si="55"/>
        <v>0</v>
      </c>
      <c r="BY35" s="14">
        <f t="shared" si="55"/>
        <v>11550</v>
      </c>
      <c r="BZ35" s="14">
        <f t="shared" si="55"/>
        <v>3200630</v>
      </c>
      <c r="CA35" s="14">
        <f t="shared" si="55"/>
        <v>22660</v>
      </c>
      <c r="CB35" s="14">
        <f t="shared" si="55"/>
        <v>3223290</v>
      </c>
      <c r="CC35" s="14">
        <f t="shared" si="55"/>
        <v>430050</v>
      </c>
      <c r="CD35" s="14">
        <f t="shared" si="55"/>
        <v>0</v>
      </c>
      <c r="CE35" s="14">
        <f t="shared" si="55"/>
        <v>430050</v>
      </c>
      <c r="CF35" s="14">
        <f t="shared" si="55"/>
        <v>274306</v>
      </c>
      <c r="CG35" s="14">
        <f t="shared" si="55"/>
        <v>0</v>
      </c>
      <c r="CH35" s="14">
        <f t="shared" si="55"/>
        <v>274306</v>
      </c>
      <c r="CI35" s="14">
        <f t="shared" si="55"/>
        <v>1120255</v>
      </c>
      <c r="CJ35" s="14">
        <f t="shared" si="55"/>
        <v>90500</v>
      </c>
      <c r="CK35" s="14">
        <f t="shared" si="55"/>
        <v>1210755</v>
      </c>
      <c r="CL35" s="14">
        <f t="shared" si="55"/>
        <v>50000</v>
      </c>
      <c r="CM35" s="14">
        <f t="shared" si="55"/>
        <v>0</v>
      </c>
      <c r="CN35" s="14">
        <f t="shared" si="55"/>
        <v>50000</v>
      </c>
      <c r="CO35" s="14">
        <f aca="true" t="shared" si="56" ref="CO35:CT35">SUM(CO15:CO34)</f>
        <v>0</v>
      </c>
      <c r="CP35" s="14">
        <f t="shared" si="56"/>
        <v>0</v>
      </c>
      <c r="CQ35" s="14">
        <f t="shared" si="56"/>
        <v>0</v>
      </c>
      <c r="CR35" s="14">
        <f t="shared" si="56"/>
        <v>0</v>
      </c>
      <c r="CS35" s="14">
        <f t="shared" si="56"/>
        <v>0</v>
      </c>
      <c r="CT35" s="14">
        <f t="shared" si="56"/>
        <v>0</v>
      </c>
      <c r="CU35" s="13">
        <f t="shared" si="39"/>
        <v>6270156</v>
      </c>
      <c r="CV35" s="13">
        <f t="shared" si="48"/>
        <v>113160</v>
      </c>
      <c r="CW35" s="13">
        <f t="shared" si="49"/>
        <v>6383316</v>
      </c>
      <c r="CX35" s="35">
        <f t="shared" si="40"/>
        <v>1586500</v>
      </c>
      <c r="CY35" s="35">
        <f t="shared" si="50"/>
        <v>35000</v>
      </c>
      <c r="CZ35" s="35">
        <f t="shared" si="51"/>
        <v>1621500</v>
      </c>
      <c r="DA35" s="14">
        <f aca="true" t="shared" si="57" ref="DA35:DF35">SUM(DA15:DA34)</f>
        <v>1564000</v>
      </c>
      <c r="DB35" s="14">
        <f t="shared" si="57"/>
        <v>-165000</v>
      </c>
      <c r="DC35" s="14">
        <f t="shared" si="57"/>
        <v>1399000</v>
      </c>
      <c r="DD35" s="14">
        <f t="shared" si="57"/>
        <v>0</v>
      </c>
      <c r="DE35" s="14">
        <f t="shared" si="57"/>
        <v>200000</v>
      </c>
      <c r="DF35" s="14">
        <f t="shared" si="57"/>
        <v>200000</v>
      </c>
      <c r="DG35" s="14">
        <f t="shared" si="55"/>
        <v>22500</v>
      </c>
      <c r="DH35" s="14">
        <f t="shared" si="55"/>
        <v>0</v>
      </c>
      <c r="DI35" s="14">
        <f t="shared" si="55"/>
        <v>22500</v>
      </c>
      <c r="DJ35" s="14">
        <f t="shared" si="55"/>
        <v>1586500</v>
      </c>
      <c r="DK35" s="14">
        <f t="shared" si="55"/>
        <v>35000</v>
      </c>
      <c r="DL35" s="14">
        <f t="shared" si="55"/>
        <v>1621500</v>
      </c>
      <c r="DM35" s="14">
        <f t="shared" si="55"/>
        <v>7856656</v>
      </c>
      <c r="DN35" s="14">
        <f t="shared" si="55"/>
        <v>148160</v>
      </c>
      <c r="DO35" s="14">
        <f t="shared" si="55"/>
        <v>8004816</v>
      </c>
    </row>
    <row r="36" spans="1:119" s="26" customFormat="1" ht="19.5" customHeight="1">
      <c r="A36" s="39"/>
      <c r="B36" s="46" t="s">
        <v>46</v>
      </c>
      <c r="C36" s="14"/>
      <c r="D36" s="14"/>
      <c r="E36" s="12">
        <f t="shared" si="7"/>
        <v>0</v>
      </c>
      <c r="F36" s="14"/>
      <c r="G36" s="14"/>
      <c r="H36" s="12">
        <f t="shared" si="8"/>
        <v>0</v>
      </c>
      <c r="I36" s="14"/>
      <c r="J36" s="14"/>
      <c r="K36" s="12">
        <f t="shared" si="9"/>
        <v>0</v>
      </c>
      <c r="L36" s="14"/>
      <c r="M36" s="14"/>
      <c r="N36" s="12">
        <f t="shared" si="10"/>
        <v>0</v>
      </c>
      <c r="O36" s="14"/>
      <c r="P36" s="14"/>
      <c r="Q36" s="12">
        <f t="shared" si="11"/>
        <v>0</v>
      </c>
      <c r="R36" s="12"/>
      <c r="S36" s="12"/>
      <c r="T36" s="12">
        <f t="shared" si="12"/>
        <v>0</v>
      </c>
      <c r="U36" s="14"/>
      <c r="V36" s="14"/>
      <c r="W36" s="12">
        <f t="shared" si="13"/>
        <v>0</v>
      </c>
      <c r="X36" s="14"/>
      <c r="Y36" s="14"/>
      <c r="Z36" s="12">
        <f aca="true" t="shared" si="58" ref="Z36:Z41">X36+Y36</f>
        <v>0</v>
      </c>
      <c r="AA36" s="14"/>
      <c r="AB36" s="14"/>
      <c r="AC36" s="12">
        <f t="shared" si="15"/>
        <v>0</v>
      </c>
      <c r="AD36" s="14"/>
      <c r="AE36" s="14"/>
      <c r="AF36" s="12">
        <f t="shared" si="16"/>
        <v>0</v>
      </c>
      <c r="AG36" s="12">
        <f t="shared" si="17"/>
        <v>0</v>
      </c>
      <c r="AH36" s="12">
        <f t="shared" si="46"/>
        <v>0</v>
      </c>
      <c r="AI36" s="12">
        <f t="shared" si="47"/>
        <v>0</v>
      </c>
      <c r="AJ36" s="14"/>
      <c r="AK36" s="14"/>
      <c r="AL36" s="12">
        <f t="shared" si="18"/>
        <v>0</v>
      </c>
      <c r="AM36" s="14"/>
      <c r="AN36" s="14"/>
      <c r="AO36" s="12">
        <f t="shared" si="19"/>
        <v>0</v>
      </c>
      <c r="AP36" s="14"/>
      <c r="AQ36" s="14"/>
      <c r="AR36" s="12">
        <f t="shared" si="20"/>
        <v>0</v>
      </c>
      <c r="AS36" s="14"/>
      <c r="AT36" s="14"/>
      <c r="AU36" s="12">
        <f t="shared" si="21"/>
        <v>0</v>
      </c>
      <c r="AV36" s="14"/>
      <c r="AW36" s="14"/>
      <c r="AX36" s="12">
        <f t="shared" si="22"/>
        <v>0</v>
      </c>
      <c r="AY36" s="14"/>
      <c r="AZ36" s="14"/>
      <c r="BA36" s="12">
        <f t="shared" si="23"/>
        <v>0</v>
      </c>
      <c r="BB36" s="14"/>
      <c r="BC36" s="14"/>
      <c r="BD36" s="12">
        <f t="shared" si="24"/>
        <v>0</v>
      </c>
      <c r="BE36" s="14"/>
      <c r="BF36" s="14"/>
      <c r="BG36" s="12">
        <f t="shared" si="25"/>
        <v>0</v>
      </c>
      <c r="BH36" s="14"/>
      <c r="BI36" s="14"/>
      <c r="BJ36" s="12">
        <f t="shared" si="26"/>
        <v>0</v>
      </c>
      <c r="BK36" s="14"/>
      <c r="BL36" s="14"/>
      <c r="BM36" s="12">
        <f t="shared" si="27"/>
        <v>0</v>
      </c>
      <c r="BN36" s="14"/>
      <c r="BO36" s="14"/>
      <c r="BP36" s="12">
        <f t="shared" si="28"/>
        <v>0</v>
      </c>
      <c r="BQ36" s="14"/>
      <c r="BR36" s="14"/>
      <c r="BS36" s="12">
        <f t="shared" si="29"/>
        <v>0</v>
      </c>
      <c r="BT36" s="14"/>
      <c r="BU36" s="14"/>
      <c r="BV36" s="12">
        <f t="shared" si="30"/>
        <v>0</v>
      </c>
      <c r="BW36" s="14"/>
      <c r="BX36" s="14"/>
      <c r="BY36" s="12">
        <f t="shared" si="31"/>
        <v>0</v>
      </c>
      <c r="BZ36" s="14"/>
      <c r="CA36" s="14"/>
      <c r="CB36" s="12">
        <f t="shared" si="32"/>
        <v>0</v>
      </c>
      <c r="CC36" s="14"/>
      <c r="CD36" s="14"/>
      <c r="CE36" s="12">
        <f t="shared" si="33"/>
        <v>0</v>
      </c>
      <c r="CF36" s="14"/>
      <c r="CG36" s="14"/>
      <c r="CH36" s="12">
        <f t="shared" si="34"/>
        <v>0</v>
      </c>
      <c r="CI36" s="14"/>
      <c r="CJ36" s="14"/>
      <c r="CK36" s="12">
        <f t="shared" si="35"/>
        <v>0</v>
      </c>
      <c r="CL36" s="14"/>
      <c r="CM36" s="14"/>
      <c r="CN36" s="12">
        <f t="shared" si="36"/>
        <v>0</v>
      </c>
      <c r="CO36" s="14"/>
      <c r="CP36" s="14"/>
      <c r="CQ36" s="12">
        <f aca="true" t="shared" si="59" ref="CQ36:CQ41">CO36+CP36</f>
        <v>0</v>
      </c>
      <c r="CR36" s="14"/>
      <c r="CS36" s="14"/>
      <c r="CT36" s="12">
        <f aca="true" t="shared" si="60" ref="CT36:CT41">CR36+CS36</f>
        <v>0</v>
      </c>
      <c r="CU36" s="13">
        <f t="shared" si="39"/>
        <v>0</v>
      </c>
      <c r="CV36" s="13">
        <f t="shared" si="48"/>
        <v>0</v>
      </c>
      <c r="CW36" s="13">
        <f t="shared" si="49"/>
        <v>0</v>
      </c>
      <c r="CX36" s="12">
        <f t="shared" si="40"/>
        <v>0</v>
      </c>
      <c r="CY36" s="12">
        <f t="shared" si="50"/>
        <v>0</v>
      </c>
      <c r="CZ36" s="12">
        <f t="shared" si="51"/>
        <v>0</v>
      </c>
      <c r="DA36" s="14"/>
      <c r="DB36" s="14"/>
      <c r="DC36" s="14"/>
      <c r="DD36" s="14"/>
      <c r="DE36" s="14"/>
      <c r="DF36" s="14"/>
      <c r="DG36" s="14"/>
      <c r="DH36" s="14"/>
      <c r="DI36" s="14"/>
      <c r="DJ36" s="13">
        <f>CX36</f>
        <v>0</v>
      </c>
      <c r="DK36" s="13">
        <f>CY36</f>
        <v>0</v>
      </c>
      <c r="DL36" s="13">
        <f>CZ36</f>
        <v>0</v>
      </c>
      <c r="DM36" s="28">
        <f aca="true" t="shared" si="61" ref="DM36:DO40">CU36+DJ36</f>
        <v>0</v>
      </c>
      <c r="DN36" s="28">
        <f t="shared" si="61"/>
        <v>0</v>
      </c>
      <c r="DO36" s="28">
        <f t="shared" si="61"/>
        <v>0</v>
      </c>
    </row>
    <row r="37" spans="1:119" s="2" customFormat="1" ht="21.75" customHeight="1">
      <c r="A37" s="44" t="s">
        <v>69</v>
      </c>
      <c r="B37" s="47" t="s">
        <v>1</v>
      </c>
      <c r="C37" s="25">
        <v>17627940</v>
      </c>
      <c r="D37" s="25"/>
      <c r="E37" s="12">
        <f t="shared" si="7"/>
        <v>17627940</v>
      </c>
      <c r="F37" s="12">
        <v>29454340</v>
      </c>
      <c r="G37" s="12">
        <v>-15005200</v>
      </c>
      <c r="H37" s="12">
        <f t="shared" si="8"/>
        <v>14449140</v>
      </c>
      <c r="I37" s="12">
        <v>9423100</v>
      </c>
      <c r="J37" s="12"/>
      <c r="K37" s="12">
        <f t="shared" si="9"/>
        <v>9423100</v>
      </c>
      <c r="L37" s="12">
        <v>43763400</v>
      </c>
      <c r="M37" s="12"/>
      <c r="N37" s="12">
        <f t="shared" si="10"/>
        <v>43763400</v>
      </c>
      <c r="O37" s="12">
        <v>1249300</v>
      </c>
      <c r="P37" s="12">
        <v>-55000</v>
      </c>
      <c r="Q37" s="12">
        <f t="shared" si="11"/>
        <v>1194300</v>
      </c>
      <c r="R37" s="12"/>
      <c r="S37" s="12">
        <v>1033788</v>
      </c>
      <c r="T37" s="12">
        <f t="shared" si="12"/>
        <v>1033788</v>
      </c>
      <c r="U37" s="12">
        <v>978720</v>
      </c>
      <c r="V37" s="12"/>
      <c r="W37" s="12">
        <f t="shared" si="13"/>
        <v>978720</v>
      </c>
      <c r="X37" s="12">
        <v>603031</v>
      </c>
      <c r="Y37" s="12"/>
      <c r="Z37" s="12">
        <f t="shared" si="58"/>
        <v>603031</v>
      </c>
      <c r="AA37" s="12">
        <v>186520</v>
      </c>
      <c r="AB37" s="12"/>
      <c r="AC37" s="12">
        <f t="shared" si="15"/>
        <v>186520</v>
      </c>
      <c r="AD37" s="12">
        <v>186480</v>
      </c>
      <c r="AE37" s="12"/>
      <c r="AF37" s="12">
        <f t="shared" si="16"/>
        <v>186480</v>
      </c>
      <c r="AG37" s="12">
        <f t="shared" si="17"/>
        <v>1291253.08</v>
      </c>
      <c r="AH37" s="12">
        <f t="shared" si="46"/>
        <v>44480</v>
      </c>
      <c r="AI37" s="12">
        <f t="shared" si="47"/>
        <v>1335733.08</v>
      </c>
      <c r="AJ37" s="12">
        <v>258608.37</v>
      </c>
      <c r="AK37" s="12">
        <v>24480</v>
      </c>
      <c r="AL37" s="12">
        <f t="shared" si="18"/>
        <v>283088.37</v>
      </c>
      <c r="AM37" s="12">
        <v>67450.71</v>
      </c>
      <c r="AN37" s="12"/>
      <c r="AO37" s="12">
        <f t="shared" si="19"/>
        <v>67450.71</v>
      </c>
      <c r="AP37" s="12"/>
      <c r="AQ37" s="12"/>
      <c r="AR37" s="12">
        <f t="shared" si="20"/>
        <v>0</v>
      </c>
      <c r="AS37" s="12">
        <v>12000</v>
      </c>
      <c r="AT37" s="12"/>
      <c r="AU37" s="12">
        <f t="shared" si="21"/>
        <v>12000</v>
      </c>
      <c r="AV37" s="12">
        <v>86700</v>
      </c>
      <c r="AW37" s="12"/>
      <c r="AX37" s="12">
        <f t="shared" si="22"/>
        <v>86700</v>
      </c>
      <c r="AY37" s="12">
        <v>108500</v>
      </c>
      <c r="AZ37" s="12"/>
      <c r="BA37" s="12">
        <f t="shared" si="23"/>
        <v>108500</v>
      </c>
      <c r="BB37" s="12">
        <v>37700</v>
      </c>
      <c r="BC37" s="12"/>
      <c r="BD37" s="12">
        <f t="shared" si="24"/>
        <v>37700</v>
      </c>
      <c r="BE37" s="12">
        <v>5741</v>
      </c>
      <c r="BF37" s="12"/>
      <c r="BG37" s="12">
        <f t="shared" si="25"/>
        <v>5741</v>
      </c>
      <c r="BH37" s="12">
        <v>320000</v>
      </c>
      <c r="BI37" s="12"/>
      <c r="BJ37" s="12">
        <f t="shared" si="26"/>
        <v>320000</v>
      </c>
      <c r="BK37" s="12"/>
      <c r="BL37" s="12"/>
      <c r="BM37" s="12">
        <f t="shared" si="27"/>
        <v>0</v>
      </c>
      <c r="BN37" s="12"/>
      <c r="BO37" s="12"/>
      <c r="BP37" s="12">
        <f t="shared" si="28"/>
        <v>0</v>
      </c>
      <c r="BQ37" s="12"/>
      <c r="BR37" s="12"/>
      <c r="BS37" s="12">
        <f t="shared" si="29"/>
        <v>0</v>
      </c>
      <c r="BT37" s="12"/>
      <c r="BU37" s="12"/>
      <c r="BV37" s="12">
        <f t="shared" si="30"/>
        <v>0</v>
      </c>
      <c r="BW37" s="12"/>
      <c r="BX37" s="12"/>
      <c r="BY37" s="12">
        <f t="shared" si="31"/>
        <v>0</v>
      </c>
      <c r="BZ37" s="12"/>
      <c r="CA37" s="12"/>
      <c r="CB37" s="12">
        <f t="shared" si="32"/>
        <v>0</v>
      </c>
      <c r="CC37" s="12">
        <v>177553</v>
      </c>
      <c r="CD37" s="12"/>
      <c r="CE37" s="12">
        <f t="shared" si="33"/>
        <v>177553</v>
      </c>
      <c r="CF37" s="12"/>
      <c r="CG37" s="12"/>
      <c r="CH37" s="12">
        <f t="shared" si="34"/>
        <v>0</v>
      </c>
      <c r="CI37" s="12"/>
      <c r="CJ37" s="12"/>
      <c r="CK37" s="12">
        <f t="shared" si="35"/>
        <v>0</v>
      </c>
      <c r="CL37" s="12"/>
      <c r="CM37" s="12"/>
      <c r="CN37" s="12">
        <f t="shared" si="36"/>
        <v>0</v>
      </c>
      <c r="CO37" s="12">
        <v>217000</v>
      </c>
      <c r="CP37" s="12">
        <v>20000</v>
      </c>
      <c r="CQ37" s="12">
        <f t="shared" si="59"/>
        <v>237000</v>
      </c>
      <c r="CR37" s="12">
        <v>110000</v>
      </c>
      <c r="CS37" s="12">
        <v>506000</v>
      </c>
      <c r="CT37" s="12">
        <f t="shared" si="60"/>
        <v>616000</v>
      </c>
      <c r="CU37" s="13">
        <f t="shared" si="39"/>
        <v>104874084.08</v>
      </c>
      <c r="CV37" s="13">
        <f t="shared" si="48"/>
        <v>-13475932</v>
      </c>
      <c r="CW37" s="13">
        <f t="shared" si="49"/>
        <v>91398152.08</v>
      </c>
      <c r="CX37" s="12">
        <f t="shared" si="40"/>
        <v>0</v>
      </c>
      <c r="CY37" s="12">
        <f t="shared" si="50"/>
        <v>0</v>
      </c>
      <c r="CZ37" s="12">
        <f t="shared" si="51"/>
        <v>0</v>
      </c>
      <c r="DA37" s="50"/>
      <c r="DB37" s="50"/>
      <c r="DC37" s="50">
        <f>DA37+DB37</f>
        <v>0</v>
      </c>
      <c r="DD37" s="50"/>
      <c r="DE37" s="50"/>
      <c r="DF37" s="50"/>
      <c r="DG37" s="50"/>
      <c r="DH37" s="50"/>
      <c r="DI37" s="50">
        <f t="shared" si="42"/>
        <v>0</v>
      </c>
      <c r="DJ37" s="13">
        <f t="shared" si="43"/>
        <v>0</v>
      </c>
      <c r="DK37" s="13">
        <f t="shared" si="52"/>
        <v>0</v>
      </c>
      <c r="DL37" s="13">
        <f t="shared" si="53"/>
        <v>0</v>
      </c>
      <c r="DM37" s="28">
        <f t="shared" si="61"/>
        <v>104874084.08</v>
      </c>
      <c r="DN37" s="28">
        <f t="shared" si="61"/>
        <v>-13475932</v>
      </c>
      <c r="DO37" s="28">
        <f t="shared" si="61"/>
        <v>91398152.08</v>
      </c>
    </row>
    <row r="38" spans="1:119" s="2" customFormat="1" ht="17.25" customHeight="1">
      <c r="A38" s="44" t="s">
        <v>70</v>
      </c>
      <c r="B38" s="47" t="s">
        <v>103</v>
      </c>
      <c r="C38" s="25"/>
      <c r="D38" s="25"/>
      <c r="E38" s="12">
        <f t="shared" si="7"/>
        <v>0</v>
      </c>
      <c r="F38" s="12"/>
      <c r="G38" s="12"/>
      <c r="H38" s="12">
        <f t="shared" si="8"/>
        <v>0</v>
      </c>
      <c r="I38" s="12"/>
      <c r="J38" s="12"/>
      <c r="K38" s="12">
        <f t="shared" si="9"/>
        <v>0</v>
      </c>
      <c r="L38" s="12"/>
      <c r="M38" s="12"/>
      <c r="N38" s="12">
        <f t="shared" si="10"/>
        <v>0</v>
      </c>
      <c r="O38" s="12"/>
      <c r="P38" s="12"/>
      <c r="Q38" s="12">
        <f t="shared" si="11"/>
        <v>0</v>
      </c>
      <c r="R38" s="12"/>
      <c r="S38" s="12"/>
      <c r="T38" s="12">
        <f t="shared" si="12"/>
        <v>0</v>
      </c>
      <c r="U38" s="12"/>
      <c r="V38" s="12"/>
      <c r="W38" s="12">
        <f t="shared" si="13"/>
        <v>0</v>
      </c>
      <c r="X38" s="12"/>
      <c r="Y38" s="12"/>
      <c r="Z38" s="12">
        <f t="shared" si="58"/>
        <v>0</v>
      </c>
      <c r="AA38" s="12"/>
      <c r="AB38" s="12"/>
      <c r="AC38" s="12">
        <f t="shared" si="15"/>
        <v>0</v>
      </c>
      <c r="AD38" s="12"/>
      <c r="AE38" s="12"/>
      <c r="AF38" s="12">
        <f t="shared" si="16"/>
        <v>0</v>
      </c>
      <c r="AG38" s="12">
        <f t="shared" si="17"/>
        <v>0</v>
      </c>
      <c r="AH38" s="12">
        <f t="shared" si="46"/>
        <v>0</v>
      </c>
      <c r="AI38" s="12">
        <f t="shared" si="47"/>
        <v>0</v>
      </c>
      <c r="AJ38" s="12"/>
      <c r="AK38" s="12"/>
      <c r="AL38" s="12">
        <f t="shared" si="18"/>
        <v>0</v>
      </c>
      <c r="AM38" s="12"/>
      <c r="AN38" s="12"/>
      <c r="AO38" s="12">
        <f t="shared" si="19"/>
        <v>0</v>
      </c>
      <c r="AP38" s="12"/>
      <c r="AQ38" s="12"/>
      <c r="AR38" s="12">
        <f t="shared" si="20"/>
        <v>0</v>
      </c>
      <c r="AS38" s="12"/>
      <c r="AT38" s="12"/>
      <c r="AU38" s="12">
        <f t="shared" si="21"/>
        <v>0</v>
      </c>
      <c r="AV38" s="12"/>
      <c r="AW38" s="12"/>
      <c r="AX38" s="12">
        <f t="shared" si="22"/>
        <v>0</v>
      </c>
      <c r="AY38" s="12"/>
      <c r="AZ38" s="12"/>
      <c r="BA38" s="12">
        <f t="shared" si="23"/>
        <v>0</v>
      </c>
      <c r="BB38" s="12"/>
      <c r="BC38" s="12"/>
      <c r="BD38" s="12">
        <f t="shared" si="24"/>
        <v>0</v>
      </c>
      <c r="BE38" s="12"/>
      <c r="BF38" s="12"/>
      <c r="BG38" s="12">
        <f t="shared" si="25"/>
        <v>0</v>
      </c>
      <c r="BH38" s="12"/>
      <c r="BI38" s="12"/>
      <c r="BJ38" s="12">
        <f t="shared" si="26"/>
        <v>0</v>
      </c>
      <c r="BK38" s="12"/>
      <c r="BL38" s="12"/>
      <c r="BM38" s="12">
        <f t="shared" si="27"/>
        <v>0</v>
      </c>
      <c r="BN38" s="12"/>
      <c r="BO38" s="12"/>
      <c r="BP38" s="12">
        <f t="shared" si="28"/>
        <v>0</v>
      </c>
      <c r="BQ38" s="12"/>
      <c r="BR38" s="12"/>
      <c r="BS38" s="12">
        <f t="shared" si="29"/>
        <v>0</v>
      </c>
      <c r="BT38" s="12"/>
      <c r="BU38" s="12"/>
      <c r="BV38" s="12">
        <f t="shared" si="30"/>
        <v>0</v>
      </c>
      <c r="BW38" s="12"/>
      <c r="BX38" s="12"/>
      <c r="BY38" s="12">
        <f t="shared" si="31"/>
        <v>0</v>
      </c>
      <c r="BZ38" s="12"/>
      <c r="CA38" s="12"/>
      <c r="CB38" s="12">
        <f t="shared" si="32"/>
        <v>0</v>
      </c>
      <c r="CC38" s="12"/>
      <c r="CD38" s="12"/>
      <c r="CE38" s="12">
        <f t="shared" si="33"/>
        <v>0</v>
      </c>
      <c r="CF38" s="12"/>
      <c r="CG38" s="12"/>
      <c r="CH38" s="12">
        <f t="shared" si="34"/>
        <v>0</v>
      </c>
      <c r="CI38" s="12"/>
      <c r="CJ38" s="12"/>
      <c r="CK38" s="12">
        <f t="shared" si="35"/>
        <v>0</v>
      </c>
      <c r="CL38" s="12"/>
      <c r="CM38" s="12"/>
      <c r="CN38" s="12">
        <f t="shared" si="36"/>
        <v>0</v>
      </c>
      <c r="CO38" s="12"/>
      <c r="CP38" s="12"/>
      <c r="CQ38" s="12">
        <f t="shared" si="59"/>
        <v>0</v>
      </c>
      <c r="CR38" s="12"/>
      <c r="CS38" s="12"/>
      <c r="CT38" s="12">
        <f t="shared" si="60"/>
        <v>0</v>
      </c>
      <c r="CU38" s="13">
        <f t="shared" si="39"/>
        <v>0</v>
      </c>
      <c r="CV38" s="13">
        <f t="shared" si="48"/>
        <v>0</v>
      </c>
      <c r="CW38" s="13">
        <f t="shared" si="49"/>
        <v>0</v>
      </c>
      <c r="CX38" s="12">
        <f t="shared" si="40"/>
        <v>0</v>
      </c>
      <c r="CY38" s="12">
        <f t="shared" si="50"/>
        <v>0</v>
      </c>
      <c r="CZ38" s="12">
        <f t="shared" si="51"/>
        <v>0</v>
      </c>
      <c r="DA38" s="50"/>
      <c r="DB38" s="50"/>
      <c r="DC38" s="50">
        <f>DA38+DB38</f>
        <v>0</v>
      </c>
      <c r="DD38" s="50"/>
      <c r="DE38" s="50"/>
      <c r="DF38" s="50"/>
      <c r="DG38" s="50"/>
      <c r="DH38" s="50"/>
      <c r="DI38" s="50">
        <f t="shared" si="42"/>
        <v>0</v>
      </c>
      <c r="DJ38" s="13">
        <f t="shared" si="43"/>
        <v>0</v>
      </c>
      <c r="DK38" s="13">
        <f t="shared" si="52"/>
        <v>0</v>
      </c>
      <c r="DL38" s="13">
        <f t="shared" si="53"/>
        <v>0</v>
      </c>
      <c r="DM38" s="28">
        <f t="shared" si="61"/>
        <v>0</v>
      </c>
      <c r="DN38" s="28">
        <f t="shared" si="61"/>
        <v>0</v>
      </c>
      <c r="DO38" s="28">
        <f t="shared" si="61"/>
        <v>0</v>
      </c>
    </row>
    <row r="39" spans="1:119" s="2" customFormat="1" ht="35.25" customHeight="1">
      <c r="A39" s="44" t="s">
        <v>71</v>
      </c>
      <c r="B39" s="45" t="s">
        <v>104</v>
      </c>
      <c r="C39" s="25">
        <v>155784</v>
      </c>
      <c r="D39" s="25"/>
      <c r="E39" s="12">
        <f t="shared" si="7"/>
        <v>155784</v>
      </c>
      <c r="F39" s="12"/>
      <c r="G39" s="12"/>
      <c r="H39" s="12">
        <f t="shared" si="8"/>
        <v>0</v>
      </c>
      <c r="I39" s="12"/>
      <c r="J39" s="12"/>
      <c r="K39" s="12">
        <f t="shared" si="9"/>
        <v>0</v>
      </c>
      <c r="L39" s="12"/>
      <c r="M39" s="12"/>
      <c r="N39" s="12">
        <f t="shared" si="10"/>
        <v>0</v>
      </c>
      <c r="O39" s="12"/>
      <c r="P39" s="12"/>
      <c r="Q39" s="12">
        <f t="shared" si="11"/>
        <v>0</v>
      </c>
      <c r="R39" s="12"/>
      <c r="S39" s="12"/>
      <c r="T39" s="12">
        <f t="shared" si="12"/>
        <v>0</v>
      </c>
      <c r="U39" s="12"/>
      <c r="V39" s="12"/>
      <c r="W39" s="12">
        <f t="shared" si="13"/>
        <v>0</v>
      </c>
      <c r="X39" s="12"/>
      <c r="Y39" s="12"/>
      <c r="Z39" s="12">
        <f t="shared" si="58"/>
        <v>0</v>
      </c>
      <c r="AA39" s="12"/>
      <c r="AB39" s="12"/>
      <c r="AC39" s="12">
        <f t="shared" si="15"/>
        <v>0</v>
      </c>
      <c r="AD39" s="12"/>
      <c r="AE39" s="12"/>
      <c r="AF39" s="12">
        <f t="shared" si="16"/>
        <v>0</v>
      </c>
      <c r="AG39" s="12">
        <f t="shared" si="17"/>
        <v>3615718</v>
      </c>
      <c r="AH39" s="12">
        <f t="shared" si="46"/>
        <v>103940</v>
      </c>
      <c r="AI39" s="12">
        <f t="shared" si="47"/>
        <v>3719658</v>
      </c>
      <c r="AJ39" s="12"/>
      <c r="AK39" s="12"/>
      <c r="AL39" s="12">
        <f t="shared" si="18"/>
        <v>0</v>
      </c>
      <c r="AM39" s="12"/>
      <c r="AN39" s="12"/>
      <c r="AO39" s="12">
        <f t="shared" si="19"/>
        <v>0</v>
      </c>
      <c r="AP39" s="12">
        <v>342969</v>
      </c>
      <c r="AQ39" s="12"/>
      <c r="AR39" s="12">
        <f t="shared" si="20"/>
        <v>342969</v>
      </c>
      <c r="AS39" s="12"/>
      <c r="AT39" s="12"/>
      <c r="AU39" s="12">
        <f t="shared" si="21"/>
        <v>0</v>
      </c>
      <c r="AV39" s="12"/>
      <c r="AW39" s="12"/>
      <c r="AX39" s="12">
        <f t="shared" si="22"/>
        <v>0</v>
      </c>
      <c r="AY39" s="12"/>
      <c r="AZ39" s="12"/>
      <c r="BA39" s="12">
        <f t="shared" si="23"/>
        <v>0</v>
      </c>
      <c r="BB39" s="12"/>
      <c r="BC39" s="12"/>
      <c r="BD39" s="12">
        <f t="shared" si="24"/>
        <v>0</v>
      </c>
      <c r="BE39" s="12"/>
      <c r="BF39" s="12"/>
      <c r="BG39" s="12">
        <f t="shared" si="25"/>
        <v>0</v>
      </c>
      <c r="BH39" s="12">
        <v>5950</v>
      </c>
      <c r="BI39" s="12"/>
      <c r="BJ39" s="12">
        <f t="shared" si="26"/>
        <v>5950</v>
      </c>
      <c r="BK39" s="12"/>
      <c r="BL39" s="12"/>
      <c r="BM39" s="12">
        <f t="shared" si="27"/>
        <v>0</v>
      </c>
      <c r="BN39" s="12"/>
      <c r="BO39" s="12"/>
      <c r="BP39" s="12">
        <f t="shared" si="28"/>
        <v>0</v>
      </c>
      <c r="BQ39" s="12"/>
      <c r="BR39" s="12"/>
      <c r="BS39" s="12">
        <f t="shared" si="29"/>
        <v>0</v>
      </c>
      <c r="BT39" s="12"/>
      <c r="BU39" s="12"/>
      <c r="BV39" s="12">
        <f t="shared" si="30"/>
        <v>0</v>
      </c>
      <c r="BW39" s="12">
        <v>1652768</v>
      </c>
      <c r="BX39" s="12">
        <v>73940</v>
      </c>
      <c r="BY39" s="12">
        <f t="shared" si="31"/>
        <v>1726708</v>
      </c>
      <c r="BZ39" s="12">
        <v>1606278</v>
      </c>
      <c r="CA39" s="12">
        <v>30000</v>
      </c>
      <c r="CB39" s="12">
        <f t="shared" si="32"/>
        <v>1636278</v>
      </c>
      <c r="CC39" s="12"/>
      <c r="CD39" s="12"/>
      <c r="CE39" s="12">
        <f t="shared" si="33"/>
        <v>0</v>
      </c>
      <c r="CF39" s="12"/>
      <c r="CG39" s="12"/>
      <c r="CH39" s="12">
        <f t="shared" si="34"/>
        <v>0</v>
      </c>
      <c r="CI39" s="12">
        <v>7753</v>
      </c>
      <c r="CJ39" s="12"/>
      <c r="CK39" s="12">
        <f t="shared" si="35"/>
        <v>7753</v>
      </c>
      <c r="CL39" s="12"/>
      <c r="CM39" s="12"/>
      <c r="CN39" s="12">
        <f t="shared" si="36"/>
        <v>0</v>
      </c>
      <c r="CO39" s="12"/>
      <c r="CP39" s="12"/>
      <c r="CQ39" s="12">
        <f t="shared" si="59"/>
        <v>0</v>
      </c>
      <c r="CR39" s="12"/>
      <c r="CS39" s="12"/>
      <c r="CT39" s="12">
        <f t="shared" si="60"/>
        <v>0</v>
      </c>
      <c r="CU39" s="13">
        <f t="shared" si="39"/>
        <v>3771502</v>
      </c>
      <c r="CV39" s="13">
        <f t="shared" si="48"/>
        <v>103940</v>
      </c>
      <c r="CW39" s="13">
        <f t="shared" si="49"/>
        <v>3875442</v>
      </c>
      <c r="CX39" s="12">
        <f t="shared" si="40"/>
        <v>33000</v>
      </c>
      <c r="CY39" s="12">
        <f t="shared" si="50"/>
        <v>0</v>
      </c>
      <c r="CZ39" s="12">
        <f t="shared" si="51"/>
        <v>33000</v>
      </c>
      <c r="DA39" s="28"/>
      <c r="DB39" s="28"/>
      <c r="DC39" s="50">
        <f>DA39+DB39</f>
        <v>0</v>
      </c>
      <c r="DD39" s="50"/>
      <c r="DE39" s="50"/>
      <c r="DF39" s="50"/>
      <c r="DG39" s="28">
        <v>33000</v>
      </c>
      <c r="DH39" s="28"/>
      <c r="DI39" s="28">
        <f t="shared" si="42"/>
        <v>33000</v>
      </c>
      <c r="DJ39" s="13">
        <f t="shared" si="43"/>
        <v>33000</v>
      </c>
      <c r="DK39" s="13">
        <f t="shared" si="52"/>
        <v>0</v>
      </c>
      <c r="DL39" s="13">
        <f t="shared" si="53"/>
        <v>33000</v>
      </c>
      <c r="DM39" s="28">
        <f t="shared" si="61"/>
        <v>3804502</v>
      </c>
      <c r="DN39" s="28">
        <f t="shared" si="61"/>
        <v>103940</v>
      </c>
      <c r="DO39" s="28">
        <f t="shared" si="61"/>
        <v>3908442</v>
      </c>
    </row>
    <row r="40" spans="1:119" s="2" customFormat="1" ht="35.25" customHeight="1">
      <c r="A40" s="44" t="s">
        <v>72</v>
      </c>
      <c r="B40" s="45" t="s">
        <v>105</v>
      </c>
      <c r="C40" s="25"/>
      <c r="D40" s="25"/>
      <c r="E40" s="12">
        <f t="shared" si="7"/>
        <v>0</v>
      </c>
      <c r="F40" s="12"/>
      <c r="G40" s="12"/>
      <c r="H40" s="12">
        <f t="shared" si="8"/>
        <v>0</v>
      </c>
      <c r="I40" s="12"/>
      <c r="J40" s="12"/>
      <c r="K40" s="12">
        <f t="shared" si="9"/>
        <v>0</v>
      </c>
      <c r="L40" s="12"/>
      <c r="M40" s="12"/>
      <c r="N40" s="12">
        <f t="shared" si="10"/>
        <v>0</v>
      </c>
      <c r="O40" s="12"/>
      <c r="P40" s="12"/>
      <c r="Q40" s="12">
        <f t="shared" si="11"/>
        <v>0</v>
      </c>
      <c r="R40" s="12"/>
      <c r="S40" s="12"/>
      <c r="T40" s="12">
        <f t="shared" si="12"/>
        <v>0</v>
      </c>
      <c r="U40" s="12"/>
      <c r="V40" s="12"/>
      <c r="W40" s="12">
        <f t="shared" si="13"/>
        <v>0</v>
      </c>
      <c r="X40" s="12"/>
      <c r="Y40" s="12"/>
      <c r="Z40" s="12">
        <f t="shared" si="58"/>
        <v>0</v>
      </c>
      <c r="AA40" s="12"/>
      <c r="AB40" s="12"/>
      <c r="AC40" s="12">
        <f t="shared" si="15"/>
        <v>0</v>
      </c>
      <c r="AD40" s="12"/>
      <c r="AE40" s="12"/>
      <c r="AF40" s="12">
        <f t="shared" si="16"/>
        <v>0</v>
      </c>
      <c r="AG40" s="12">
        <f t="shared" si="17"/>
        <v>827019</v>
      </c>
      <c r="AH40" s="12">
        <f t="shared" si="46"/>
        <v>0</v>
      </c>
      <c r="AI40" s="12">
        <f t="shared" si="47"/>
        <v>827019</v>
      </c>
      <c r="AJ40" s="12"/>
      <c r="AK40" s="12"/>
      <c r="AL40" s="12">
        <f t="shared" si="18"/>
        <v>0</v>
      </c>
      <c r="AM40" s="12"/>
      <c r="AN40" s="12"/>
      <c r="AO40" s="12">
        <f t="shared" si="19"/>
        <v>0</v>
      </c>
      <c r="AP40" s="12">
        <v>477037</v>
      </c>
      <c r="AQ40" s="12"/>
      <c r="AR40" s="12">
        <f t="shared" si="20"/>
        <v>477037</v>
      </c>
      <c r="AS40" s="12"/>
      <c r="AT40" s="12"/>
      <c r="AU40" s="12">
        <f t="shared" si="21"/>
        <v>0</v>
      </c>
      <c r="AV40" s="12"/>
      <c r="AW40" s="12"/>
      <c r="AX40" s="12">
        <f t="shared" si="22"/>
        <v>0</v>
      </c>
      <c r="AY40" s="12"/>
      <c r="AZ40" s="12"/>
      <c r="BA40" s="12">
        <f t="shared" si="23"/>
        <v>0</v>
      </c>
      <c r="BB40" s="12"/>
      <c r="BC40" s="12"/>
      <c r="BD40" s="12">
        <f t="shared" si="24"/>
        <v>0</v>
      </c>
      <c r="BE40" s="12"/>
      <c r="BF40" s="12"/>
      <c r="BG40" s="12">
        <f t="shared" si="25"/>
        <v>0</v>
      </c>
      <c r="BH40" s="12">
        <v>9350</v>
      </c>
      <c r="BI40" s="12"/>
      <c r="BJ40" s="12">
        <f t="shared" si="26"/>
        <v>9350</v>
      </c>
      <c r="BK40" s="12"/>
      <c r="BL40" s="12"/>
      <c r="BM40" s="12">
        <f t="shared" si="27"/>
        <v>0</v>
      </c>
      <c r="BN40" s="12">
        <v>62326</v>
      </c>
      <c r="BO40" s="12"/>
      <c r="BP40" s="12">
        <f t="shared" si="28"/>
        <v>62326</v>
      </c>
      <c r="BQ40" s="12">
        <v>207524</v>
      </c>
      <c r="BR40" s="12"/>
      <c r="BS40" s="12">
        <f t="shared" si="29"/>
        <v>207524</v>
      </c>
      <c r="BT40" s="12">
        <v>66194</v>
      </c>
      <c r="BU40" s="12"/>
      <c r="BV40" s="12">
        <f t="shared" si="30"/>
        <v>66194</v>
      </c>
      <c r="BW40" s="12"/>
      <c r="BX40" s="12"/>
      <c r="BY40" s="12">
        <f t="shared" si="31"/>
        <v>0</v>
      </c>
      <c r="BZ40" s="12"/>
      <c r="CA40" s="12"/>
      <c r="CB40" s="12">
        <f t="shared" si="32"/>
        <v>0</v>
      </c>
      <c r="CC40" s="12"/>
      <c r="CD40" s="12"/>
      <c r="CE40" s="12">
        <f t="shared" si="33"/>
        <v>0</v>
      </c>
      <c r="CF40" s="12"/>
      <c r="CG40" s="12"/>
      <c r="CH40" s="12">
        <f t="shared" si="34"/>
        <v>0</v>
      </c>
      <c r="CI40" s="12">
        <v>4588</v>
      </c>
      <c r="CJ40" s="12"/>
      <c r="CK40" s="12">
        <f t="shared" si="35"/>
        <v>4588</v>
      </c>
      <c r="CL40" s="12"/>
      <c r="CM40" s="12"/>
      <c r="CN40" s="12">
        <f t="shared" si="36"/>
        <v>0</v>
      </c>
      <c r="CO40" s="12"/>
      <c r="CP40" s="12"/>
      <c r="CQ40" s="12">
        <f t="shared" si="59"/>
        <v>0</v>
      </c>
      <c r="CR40" s="12"/>
      <c r="CS40" s="12"/>
      <c r="CT40" s="12">
        <f t="shared" si="60"/>
        <v>0</v>
      </c>
      <c r="CU40" s="13">
        <f t="shared" si="39"/>
        <v>827019</v>
      </c>
      <c r="CV40" s="13">
        <f t="shared" si="48"/>
        <v>0</v>
      </c>
      <c r="CW40" s="13">
        <f t="shared" si="49"/>
        <v>827019</v>
      </c>
      <c r="CX40" s="12">
        <f t="shared" si="40"/>
        <v>0</v>
      </c>
      <c r="CY40" s="12">
        <f t="shared" si="50"/>
        <v>0</v>
      </c>
      <c r="CZ40" s="12">
        <f t="shared" si="51"/>
        <v>0</v>
      </c>
      <c r="DA40" s="50"/>
      <c r="DB40" s="50"/>
      <c r="DC40" s="50">
        <f>DA40+DB40</f>
        <v>0</v>
      </c>
      <c r="DD40" s="50"/>
      <c r="DE40" s="50"/>
      <c r="DF40" s="50"/>
      <c r="DG40" s="50"/>
      <c r="DH40" s="50"/>
      <c r="DI40" s="50">
        <f t="shared" si="42"/>
        <v>0</v>
      </c>
      <c r="DJ40" s="13">
        <f t="shared" si="43"/>
        <v>0</v>
      </c>
      <c r="DK40" s="13">
        <f t="shared" si="52"/>
        <v>0</v>
      </c>
      <c r="DL40" s="13">
        <f t="shared" si="53"/>
        <v>0</v>
      </c>
      <c r="DM40" s="28">
        <f t="shared" si="61"/>
        <v>827019</v>
      </c>
      <c r="DN40" s="28">
        <f t="shared" si="61"/>
        <v>0</v>
      </c>
      <c r="DO40" s="28">
        <f t="shared" si="61"/>
        <v>827019</v>
      </c>
    </row>
    <row r="41" spans="1:119" s="23" customFormat="1" ht="22.5" customHeight="1">
      <c r="A41" s="43"/>
      <c r="B41" s="48" t="s">
        <v>47</v>
      </c>
      <c r="C41" s="29">
        <f>C35+C37+C38+C39+C40</f>
        <v>17783724</v>
      </c>
      <c r="D41" s="29">
        <f aca="true" t="shared" si="62" ref="D41:BU41">D35+D37+D38+D39+D40</f>
        <v>0</v>
      </c>
      <c r="E41" s="12">
        <f t="shared" si="7"/>
        <v>17783724</v>
      </c>
      <c r="F41" s="29">
        <f t="shared" si="62"/>
        <v>29454340</v>
      </c>
      <c r="G41" s="29">
        <f t="shared" si="62"/>
        <v>-15005200</v>
      </c>
      <c r="H41" s="12">
        <f t="shared" si="8"/>
        <v>14449140</v>
      </c>
      <c r="I41" s="29">
        <f t="shared" si="62"/>
        <v>9423100</v>
      </c>
      <c r="J41" s="29">
        <f t="shared" si="62"/>
        <v>0</v>
      </c>
      <c r="K41" s="12">
        <f t="shared" si="9"/>
        <v>9423100</v>
      </c>
      <c r="L41" s="29">
        <f t="shared" si="62"/>
        <v>43763400</v>
      </c>
      <c r="M41" s="29">
        <f t="shared" si="62"/>
        <v>0</v>
      </c>
      <c r="N41" s="12">
        <f t="shared" si="10"/>
        <v>43763400</v>
      </c>
      <c r="O41" s="29">
        <f t="shared" si="62"/>
        <v>1249300</v>
      </c>
      <c r="P41" s="29">
        <f t="shared" si="62"/>
        <v>-55000</v>
      </c>
      <c r="Q41" s="12">
        <f t="shared" si="11"/>
        <v>1194300</v>
      </c>
      <c r="R41" s="29">
        <f t="shared" si="62"/>
        <v>0</v>
      </c>
      <c r="S41" s="29">
        <f t="shared" si="62"/>
        <v>1033788</v>
      </c>
      <c r="T41" s="12">
        <f t="shared" si="12"/>
        <v>1033788</v>
      </c>
      <c r="U41" s="29">
        <f t="shared" si="62"/>
        <v>978720</v>
      </c>
      <c r="V41" s="29">
        <f t="shared" si="62"/>
        <v>0</v>
      </c>
      <c r="W41" s="12">
        <f t="shared" si="13"/>
        <v>978720</v>
      </c>
      <c r="X41" s="29">
        <f>X35+X37+X38+X39+X40</f>
        <v>603031</v>
      </c>
      <c r="Y41" s="29">
        <f>Y35+Y37+Y38+Y39+Y40</f>
        <v>0</v>
      </c>
      <c r="Z41" s="12">
        <f t="shared" si="58"/>
        <v>603031</v>
      </c>
      <c r="AA41" s="29">
        <f t="shared" si="62"/>
        <v>186520</v>
      </c>
      <c r="AB41" s="29">
        <f t="shared" si="62"/>
        <v>0</v>
      </c>
      <c r="AC41" s="12">
        <f t="shared" si="15"/>
        <v>186520</v>
      </c>
      <c r="AD41" s="29">
        <f t="shared" si="62"/>
        <v>186480</v>
      </c>
      <c r="AE41" s="29">
        <f t="shared" si="62"/>
        <v>0</v>
      </c>
      <c r="AF41" s="12">
        <f t="shared" si="16"/>
        <v>186480</v>
      </c>
      <c r="AG41" s="27">
        <f t="shared" si="17"/>
        <v>12004146.08</v>
      </c>
      <c r="AH41" s="27">
        <f t="shared" si="46"/>
        <v>261580</v>
      </c>
      <c r="AI41" s="27">
        <f t="shared" si="47"/>
        <v>12265726.08</v>
      </c>
      <c r="AJ41" s="29">
        <f t="shared" si="62"/>
        <v>258608.37</v>
      </c>
      <c r="AK41" s="29">
        <f t="shared" si="62"/>
        <v>24480</v>
      </c>
      <c r="AL41" s="12">
        <f t="shared" si="18"/>
        <v>283088.37</v>
      </c>
      <c r="AM41" s="29">
        <f t="shared" si="62"/>
        <v>67450.71</v>
      </c>
      <c r="AN41" s="29">
        <f t="shared" si="62"/>
        <v>0</v>
      </c>
      <c r="AO41" s="12">
        <f t="shared" si="19"/>
        <v>67450.71</v>
      </c>
      <c r="AP41" s="29">
        <f t="shared" si="62"/>
        <v>1532116</v>
      </c>
      <c r="AQ41" s="29">
        <f t="shared" si="62"/>
        <v>0</v>
      </c>
      <c r="AR41" s="12">
        <f t="shared" si="20"/>
        <v>1532116</v>
      </c>
      <c r="AS41" s="29">
        <f t="shared" si="62"/>
        <v>12000</v>
      </c>
      <c r="AT41" s="29">
        <f t="shared" si="62"/>
        <v>0</v>
      </c>
      <c r="AU41" s="12">
        <f t="shared" si="21"/>
        <v>12000</v>
      </c>
      <c r="AV41" s="29">
        <f t="shared" si="62"/>
        <v>86700</v>
      </c>
      <c r="AW41" s="29">
        <f t="shared" si="62"/>
        <v>0</v>
      </c>
      <c r="AX41" s="12">
        <f t="shared" si="22"/>
        <v>86700</v>
      </c>
      <c r="AY41" s="29">
        <f t="shared" si="62"/>
        <v>108500</v>
      </c>
      <c r="AZ41" s="29">
        <f t="shared" si="62"/>
        <v>0</v>
      </c>
      <c r="BA41" s="12">
        <f t="shared" si="23"/>
        <v>108500</v>
      </c>
      <c r="BB41" s="29">
        <f t="shared" si="62"/>
        <v>37700</v>
      </c>
      <c r="BC41" s="29">
        <f t="shared" si="62"/>
        <v>0</v>
      </c>
      <c r="BD41" s="12">
        <f t="shared" si="24"/>
        <v>37700</v>
      </c>
      <c r="BE41" s="29">
        <f t="shared" si="62"/>
        <v>5741</v>
      </c>
      <c r="BF41" s="29">
        <f t="shared" si="62"/>
        <v>0</v>
      </c>
      <c r="BG41" s="12">
        <f t="shared" si="25"/>
        <v>5741</v>
      </c>
      <c r="BH41" s="29">
        <f t="shared" si="62"/>
        <v>362500</v>
      </c>
      <c r="BI41" s="29">
        <f t="shared" si="62"/>
        <v>0</v>
      </c>
      <c r="BJ41" s="12">
        <f t="shared" si="26"/>
        <v>362500</v>
      </c>
      <c r="BK41" s="29">
        <f t="shared" si="62"/>
        <v>444055</v>
      </c>
      <c r="BL41" s="29">
        <f t="shared" si="62"/>
        <v>0</v>
      </c>
      <c r="BM41" s="12">
        <f t="shared" si="27"/>
        <v>444055</v>
      </c>
      <c r="BN41" s="29">
        <f t="shared" si="62"/>
        <v>62326</v>
      </c>
      <c r="BO41" s="29">
        <f t="shared" si="62"/>
        <v>0</v>
      </c>
      <c r="BP41" s="12">
        <f t="shared" si="28"/>
        <v>62326</v>
      </c>
      <c r="BQ41" s="29">
        <f t="shared" si="62"/>
        <v>207524</v>
      </c>
      <c r="BR41" s="29">
        <f t="shared" si="62"/>
        <v>0</v>
      </c>
      <c r="BS41" s="12">
        <f t="shared" si="29"/>
        <v>207524</v>
      </c>
      <c r="BT41" s="29">
        <f t="shared" si="62"/>
        <v>66194</v>
      </c>
      <c r="BU41" s="29">
        <f t="shared" si="62"/>
        <v>0</v>
      </c>
      <c r="BV41" s="12">
        <f t="shared" si="30"/>
        <v>66194</v>
      </c>
      <c r="BW41" s="29">
        <f>BW35+BW37+BW38+BW39+BW40</f>
        <v>1664318</v>
      </c>
      <c r="BX41" s="29">
        <f>BX35+BX37+BX38+BX39+BX40</f>
        <v>73940</v>
      </c>
      <c r="BY41" s="12">
        <f t="shared" si="31"/>
        <v>1738258</v>
      </c>
      <c r="BZ41" s="29">
        <f>BZ35+BZ37+BZ38+BZ39+BZ40</f>
        <v>4806908</v>
      </c>
      <c r="CA41" s="29">
        <f>CA35+CA37+CA38+CA39+CA40</f>
        <v>52660</v>
      </c>
      <c r="CB41" s="12">
        <f t="shared" si="32"/>
        <v>4859568</v>
      </c>
      <c r="CC41" s="29">
        <f>CC35+CC37+CC38+CC39+CC40</f>
        <v>607603</v>
      </c>
      <c r="CD41" s="29">
        <f>CD35+CD37+CD38+CD39+CD40</f>
        <v>0</v>
      </c>
      <c r="CE41" s="12">
        <f t="shared" si="33"/>
        <v>607603</v>
      </c>
      <c r="CF41" s="29">
        <f>CF35+CF37+CF38+CF39+CF40</f>
        <v>274306</v>
      </c>
      <c r="CG41" s="29">
        <f>CG35+CG37+CG38+CG39+CG40</f>
        <v>0</v>
      </c>
      <c r="CH41" s="12">
        <f t="shared" si="34"/>
        <v>274306</v>
      </c>
      <c r="CI41" s="29">
        <f>CI35+CI37+CI38+CI39+CI40</f>
        <v>1132596</v>
      </c>
      <c r="CJ41" s="29">
        <f>CJ35+CJ37+CJ38+CJ39+CJ40</f>
        <v>90500</v>
      </c>
      <c r="CK41" s="12">
        <f t="shared" si="35"/>
        <v>1223096</v>
      </c>
      <c r="CL41" s="29">
        <f>CL35+CL37+CL38+CL39+CL40</f>
        <v>50000</v>
      </c>
      <c r="CM41" s="29">
        <f>CM35+CM37+CM38+CM39+CM40</f>
        <v>0</v>
      </c>
      <c r="CN41" s="12">
        <f t="shared" si="36"/>
        <v>50000</v>
      </c>
      <c r="CO41" s="29">
        <f>CO35+CO37+CO38+CO39+CO40</f>
        <v>217000</v>
      </c>
      <c r="CP41" s="29">
        <f>CP35+CP37+CP38+CP39+CP40</f>
        <v>20000</v>
      </c>
      <c r="CQ41" s="12">
        <f t="shared" si="59"/>
        <v>237000</v>
      </c>
      <c r="CR41" s="29">
        <f>CR35+CR37+CR38+CR39+CR40</f>
        <v>110000</v>
      </c>
      <c r="CS41" s="29">
        <f>CS35+CS37+CS38+CS39+CS40</f>
        <v>506000</v>
      </c>
      <c r="CT41" s="12">
        <f t="shared" si="60"/>
        <v>616000</v>
      </c>
      <c r="CU41" s="13">
        <f t="shared" si="39"/>
        <v>115742761.08</v>
      </c>
      <c r="CV41" s="13">
        <f t="shared" si="48"/>
        <v>-13258832</v>
      </c>
      <c r="CW41" s="13">
        <f t="shared" si="49"/>
        <v>102483929.08</v>
      </c>
      <c r="CX41" s="27">
        <f t="shared" si="40"/>
        <v>1619500</v>
      </c>
      <c r="CY41" s="27">
        <f t="shared" si="50"/>
        <v>35000</v>
      </c>
      <c r="CZ41" s="27">
        <f t="shared" si="51"/>
        <v>1654500</v>
      </c>
      <c r="DA41" s="29">
        <f aca="true" t="shared" si="63" ref="DA41:DO41">DA35+DA37+DA38+DA39+DA40</f>
        <v>1564000</v>
      </c>
      <c r="DB41" s="29">
        <f t="shared" si="63"/>
        <v>-165000</v>
      </c>
      <c r="DC41" s="29">
        <f t="shared" si="63"/>
        <v>1399000</v>
      </c>
      <c r="DD41" s="29">
        <f t="shared" si="63"/>
        <v>0</v>
      </c>
      <c r="DE41" s="29">
        <f t="shared" si="63"/>
        <v>200000</v>
      </c>
      <c r="DF41" s="29">
        <f t="shared" si="63"/>
        <v>200000</v>
      </c>
      <c r="DG41" s="29">
        <f t="shared" si="63"/>
        <v>55500</v>
      </c>
      <c r="DH41" s="29">
        <f t="shared" si="63"/>
        <v>0</v>
      </c>
      <c r="DI41" s="29">
        <f t="shared" si="63"/>
        <v>55500</v>
      </c>
      <c r="DJ41" s="29">
        <f t="shared" si="63"/>
        <v>1619500</v>
      </c>
      <c r="DK41" s="29">
        <f t="shared" si="63"/>
        <v>35000</v>
      </c>
      <c r="DL41" s="29">
        <f t="shared" si="63"/>
        <v>1654500</v>
      </c>
      <c r="DM41" s="29">
        <f t="shared" si="63"/>
        <v>117362261.08</v>
      </c>
      <c r="DN41" s="29">
        <f t="shared" si="63"/>
        <v>-13223832</v>
      </c>
      <c r="DO41" s="29">
        <f t="shared" si="63"/>
        <v>104138429.08</v>
      </c>
    </row>
    <row r="42" spans="2:110" ht="33" customHeight="1">
      <c r="B42" s="38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4"/>
      <c r="AH42" s="24"/>
      <c r="AI42" s="24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2"/>
      <c r="CV42" s="22"/>
      <c r="CW42" s="51"/>
      <c r="CX42" s="22"/>
      <c r="CY42" s="22"/>
      <c r="CZ42" s="51"/>
      <c r="DA42" s="22"/>
      <c r="DB42" s="22"/>
      <c r="DC42" s="22"/>
      <c r="DD42" s="22"/>
      <c r="DE42" s="22"/>
      <c r="DF42" s="22"/>
    </row>
    <row r="43" spans="2:117" ht="15.75">
      <c r="B43" s="3"/>
      <c r="C43" s="4"/>
      <c r="D43" s="4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M43" s="23"/>
    </row>
    <row r="44" spans="3:110" ht="15.75">
      <c r="C44" s="6"/>
      <c r="D44" s="6"/>
      <c r="E44" s="6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</row>
  </sheetData>
  <sheetProtection/>
  <mergeCells count="117">
    <mergeCell ref="CI9:CT9"/>
    <mergeCell ref="BK10:BV10"/>
    <mergeCell ref="DA10:DI10"/>
    <mergeCell ref="DD11:DF11"/>
    <mergeCell ref="DD12:DF12"/>
    <mergeCell ref="BW7:CH7"/>
    <mergeCell ref="BW8:CH8"/>
    <mergeCell ref="BW9:CH9"/>
    <mergeCell ref="BW10:CH10"/>
    <mergeCell ref="CI7:CT7"/>
    <mergeCell ref="CI8:CT8"/>
    <mergeCell ref="AA12:AC12"/>
    <mergeCell ref="CI10:CQ10"/>
    <mergeCell ref="AM10:AX10"/>
    <mergeCell ref="AY7:BJ7"/>
    <mergeCell ref="AY8:BJ8"/>
    <mergeCell ref="AY9:BJ9"/>
    <mergeCell ref="AY10:BJ10"/>
    <mergeCell ref="BK7:BV7"/>
    <mergeCell ref="BK8:BV8"/>
    <mergeCell ref="BK9:BV9"/>
    <mergeCell ref="R10:T11"/>
    <mergeCell ref="AM7:AX7"/>
    <mergeCell ref="R12:T12"/>
    <mergeCell ref="O7:Z7"/>
    <mergeCell ref="O8:Z8"/>
    <mergeCell ref="O9:Z9"/>
    <mergeCell ref="AA7:AL7"/>
    <mergeCell ref="AA8:AL8"/>
    <mergeCell ref="AA9:AL9"/>
    <mergeCell ref="AJ10:AL10"/>
    <mergeCell ref="I12:K12"/>
    <mergeCell ref="O10:Q11"/>
    <mergeCell ref="I10:K11"/>
    <mergeCell ref="A7:A13"/>
    <mergeCell ref="AM11:AO11"/>
    <mergeCell ref="L10:N11"/>
    <mergeCell ref="AD10:AF11"/>
    <mergeCell ref="F12:H12"/>
    <mergeCell ref="B7:B13"/>
    <mergeCell ref="C10:E11"/>
    <mergeCell ref="L12:N12"/>
    <mergeCell ref="C12:E12"/>
    <mergeCell ref="F10:H11"/>
    <mergeCell ref="O12:Q12"/>
    <mergeCell ref="AY12:BA12"/>
    <mergeCell ref="AY11:BA11"/>
    <mergeCell ref="AS11:AU11"/>
    <mergeCell ref="AG10:AI11"/>
    <mergeCell ref="X12:Z12"/>
    <mergeCell ref="U10:W11"/>
    <mergeCell ref="AA10:AC11"/>
    <mergeCell ref="AM12:AO12"/>
    <mergeCell ref="AP11:AR11"/>
    <mergeCell ref="AP12:AR12"/>
    <mergeCell ref="L2:N2"/>
    <mergeCell ref="L3:N3"/>
    <mergeCell ref="AD12:AF12"/>
    <mergeCell ref="AG12:AI12"/>
    <mergeCell ref="AJ11:AL11"/>
    <mergeCell ref="AJ12:AL12"/>
    <mergeCell ref="BK12:BM12"/>
    <mergeCell ref="L4:N4"/>
    <mergeCell ref="C7:N7"/>
    <mergeCell ref="X10:Z11"/>
    <mergeCell ref="U12:W12"/>
    <mergeCell ref="F8:N8"/>
    <mergeCell ref="AV11:AX11"/>
    <mergeCell ref="AV12:AX12"/>
    <mergeCell ref="F9:N9"/>
    <mergeCell ref="AS12:AU12"/>
    <mergeCell ref="CX10:CZ11"/>
    <mergeCell ref="DG11:DI11"/>
    <mergeCell ref="BB11:BD11"/>
    <mergeCell ref="BB12:BD12"/>
    <mergeCell ref="BE11:BG11"/>
    <mergeCell ref="BE12:BG12"/>
    <mergeCell ref="BH12:BJ12"/>
    <mergeCell ref="BT11:BV11"/>
    <mergeCell ref="BN11:BP11"/>
    <mergeCell ref="BN12:BP12"/>
    <mergeCell ref="CI12:CK12"/>
    <mergeCell ref="CL11:CN11"/>
    <mergeCell ref="CL12:CN12"/>
    <mergeCell ref="CF12:CH12"/>
    <mergeCell ref="BT12:BV12"/>
    <mergeCell ref="BQ12:BS12"/>
    <mergeCell ref="DJ7:DL11"/>
    <mergeCell ref="DM7:DO13"/>
    <mergeCell ref="BK11:BM11"/>
    <mergeCell ref="BH11:BJ11"/>
    <mergeCell ref="DJ12:DL12"/>
    <mergeCell ref="CX12:CZ12"/>
    <mergeCell ref="BW11:BY11"/>
    <mergeCell ref="BW12:BY12"/>
    <mergeCell ref="BZ11:CB11"/>
    <mergeCell ref="BZ12:CB12"/>
    <mergeCell ref="CX8:DI8"/>
    <mergeCell ref="CX7:DI7"/>
    <mergeCell ref="C5:N5"/>
    <mergeCell ref="C8:E9"/>
    <mergeCell ref="CU7:CW11"/>
    <mergeCell ref="CF11:CH11"/>
    <mergeCell ref="CI11:CK11"/>
    <mergeCell ref="CC11:CE11"/>
    <mergeCell ref="AM8:AX8"/>
    <mergeCell ref="BQ11:BS11"/>
    <mergeCell ref="AM9:AX9"/>
    <mergeCell ref="DA11:DC11"/>
    <mergeCell ref="DA12:DC12"/>
    <mergeCell ref="CR12:CT12"/>
    <mergeCell ref="CR10:CT11"/>
    <mergeCell ref="CO11:CQ11"/>
    <mergeCell ref="CO12:CQ12"/>
    <mergeCell ref="CC12:CE12"/>
    <mergeCell ref="CX9:DI9"/>
    <mergeCell ref="DG12:DI12"/>
  </mergeCells>
  <printOptions/>
  <pageMargins left="0.5905511811023623" right="0.3937007874015748" top="0.8267716535433072" bottom="0.2362204724409449" header="1.2598425196850394" footer="0.1968503937007874"/>
  <pageSetup fitToHeight="3" fitToWidth="3" horizontalDpi="600" verticalDpi="600" orientation="landscape" paperSize="9" scale="43" r:id="rId1"/>
  <headerFooter alignWithMargins="0">
    <oddFooter>&amp;C&amp;12&amp;P</oddFooter>
  </headerFooter>
  <colBreaks count="9" manualBreakCount="9">
    <brk id="14" max="65535" man="1"/>
    <brk id="26" max="40" man="1"/>
    <brk id="38" max="65535" man="1"/>
    <brk id="50" max="65535" man="1"/>
    <brk id="62" max="65535" man="1"/>
    <brk id="74" max="65535" man="1"/>
    <brk id="86" max="65535" man="1"/>
    <brk id="98" max="65535" man="1"/>
    <brk id="119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Пользователь Windows</cp:lastModifiedBy>
  <cp:lastPrinted>2019-10-17T06:49:20Z</cp:lastPrinted>
  <dcterms:created xsi:type="dcterms:W3CDTF">2000-04-21T05:48:10Z</dcterms:created>
  <dcterms:modified xsi:type="dcterms:W3CDTF">2019-10-17T06:52:17Z</dcterms:modified>
  <cp:category/>
  <cp:version/>
  <cp:contentType/>
  <cp:contentStatus/>
</cp:coreProperties>
</file>