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601" activeTab="0"/>
  </bookViews>
  <sheets>
    <sheet name="видатки" sheetId="1" r:id="rId1"/>
  </sheets>
  <definedNames>
    <definedName name="_xlnm.Print_Titles" localSheetId="0">'видатки'!$A:$E,'видатки'!$9:$16</definedName>
    <definedName name="_xlnm.Print_Area" localSheetId="0">'видатки'!$A$1:$AO$165</definedName>
  </definedNames>
  <calcPr fullCalcOnLoad="1"/>
</workbook>
</file>

<file path=xl/sharedStrings.xml><?xml version="1.0" encoding="utf-8"?>
<sst xmlns="http://schemas.openxmlformats.org/spreadsheetml/2006/main" count="627" uniqueCount="442">
  <si>
    <t>Відділ культури Конотопської районної державної адміністрації</t>
  </si>
  <si>
    <t>Всього видатків</t>
  </si>
  <si>
    <t>в тому числі за рахунок  субвенцій з державного бюджету</t>
  </si>
  <si>
    <t>в тому числі за рахунок  субвенцій з обласного бюджету</t>
  </si>
  <si>
    <t>з них</t>
  </si>
  <si>
    <t>1</t>
  </si>
  <si>
    <t>Конотопська районна рада</t>
  </si>
  <si>
    <t>Конотопська районна державна адміністрація</t>
  </si>
  <si>
    <t>(грн.)</t>
  </si>
  <si>
    <t xml:space="preserve">Управління соціального захисту  населення Конотопської районної державної адміністрації </t>
  </si>
  <si>
    <t>Загальний фонд</t>
  </si>
  <si>
    <t xml:space="preserve">видатки споживання </t>
  </si>
  <si>
    <t>видатки розвитку</t>
  </si>
  <si>
    <t>Спеціальний фонд</t>
  </si>
  <si>
    <t>видатки споживання</t>
  </si>
  <si>
    <t>оплата праці</t>
  </si>
  <si>
    <t>комунальні послуги та енергоносії</t>
  </si>
  <si>
    <t>РАЗОМ</t>
  </si>
  <si>
    <t>2</t>
  </si>
  <si>
    <t>0100000</t>
  </si>
  <si>
    <t>0110000</t>
  </si>
  <si>
    <t>0111</t>
  </si>
  <si>
    <t>1020</t>
  </si>
  <si>
    <t>0921</t>
  </si>
  <si>
    <t>1000000</t>
  </si>
  <si>
    <t>1010000</t>
  </si>
  <si>
    <t>1060</t>
  </si>
  <si>
    <t>0910</t>
  </si>
  <si>
    <t>1090</t>
  </si>
  <si>
    <t>0960</t>
  </si>
  <si>
    <t>Надання позашкільної освіти позашкільними закладами освіти, заходи із позашкільної роботи з дітьми</t>
  </si>
  <si>
    <t>1160</t>
  </si>
  <si>
    <t>0990</t>
  </si>
  <si>
    <t>0763</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</si>
  <si>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</si>
  <si>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</si>
  <si>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</si>
  <si>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1030</t>
  </si>
  <si>
    <t>3012</t>
  </si>
  <si>
    <t>4030</t>
  </si>
  <si>
    <t>Фiлармонiї, музичнi колективи i ансамблі та iншi мистецькі  заклади та заходи</t>
  </si>
  <si>
    <t>4060</t>
  </si>
  <si>
    <t>0828</t>
  </si>
  <si>
    <t>0829</t>
  </si>
  <si>
    <t>6310</t>
  </si>
  <si>
    <t>3160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</si>
  <si>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</si>
  <si>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</si>
  <si>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0810</t>
  </si>
  <si>
    <t>Утримання та навчально-тренувальна робота комунальних дитячо-юнацьких спортивних шкіл</t>
  </si>
  <si>
    <t>3013</t>
  </si>
  <si>
    <t>1070</t>
  </si>
  <si>
    <t>3014</t>
  </si>
  <si>
    <t>3015</t>
  </si>
  <si>
    <t>3016</t>
  </si>
  <si>
    <t>1513017</t>
  </si>
  <si>
    <t>3017</t>
  </si>
  <si>
    <t>Компенсація населенню додаткових витрат на оплату послуг газопостачання, центрального опалення та централізованого постачання гарячої води</t>
  </si>
  <si>
    <t>3020</t>
  </si>
  <si>
    <t>Надання пільг та субсидій населенню на придбання твердого та рідкого пічного побутового палива і скрапленого газу</t>
  </si>
  <si>
    <t>3021</t>
  </si>
  <si>
    <t>3022</t>
  </si>
  <si>
    <t>3023</t>
  </si>
  <si>
    <t>3024</t>
  </si>
  <si>
    <t>3025</t>
  </si>
  <si>
    <t>3026</t>
  </si>
  <si>
    <t>1513027</t>
  </si>
  <si>
    <t>3027</t>
  </si>
  <si>
    <t>Забезпечення побутовим вугіллям окремих категорій громадян</t>
  </si>
  <si>
    <t>1513028</t>
  </si>
  <si>
    <t>3028</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</si>
  <si>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</si>
  <si>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3030</t>
  </si>
  <si>
    <t>1513031</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</si>
  <si>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</si>
  <si>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</si>
  <si>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1513032</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</si>
  <si>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</si>
  <si>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</si>
  <si>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151033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</si>
  <si>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</si>
  <si>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</si>
  <si>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</si>
  <si>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</si>
  <si>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</si>
  <si>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</si>
  <si>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</si>
  <si>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</si>
  <si>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</si>
  <si>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3040</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</si>
  <si>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</si>
  <si>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</si>
  <si>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</si>
  <si>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</si>
  <si>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</si>
  <si>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</si>
  <si>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</si>
  <si>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3041</t>
  </si>
  <si>
    <t>3042</t>
  </si>
  <si>
    <t>3043</t>
  </si>
  <si>
    <t>3044</t>
  </si>
  <si>
    <t>3045</t>
  </si>
  <si>
    <t>3046</t>
  </si>
  <si>
    <t>3047</t>
  </si>
  <si>
    <t>3050</t>
  </si>
  <si>
    <t>Пільгове медичне обслуговування осіб, які постраждали внаслідок Чорнобильської катастрофи</t>
  </si>
  <si>
    <t>3080</t>
  </si>
  <si>
    <t>1010</t>
  </si>
  <si>
    <t>3090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</si>
  <si>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</si>
  <si>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</si>
  <si>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</si>
  <si>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</si>
  <si>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</si>
  <si>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</si>
  <si>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3130</t>
  </si>
  <si>
    <t>Здійснення соціальної роботи з вразливими категоріями населення</t>
  </si>
  <si>
    <t>0313133</t>
  </si>
  <si>
    <t>3133</t>
  </si>
  <si>
    <t>Заходи державної політики із забезпечення рівних прав та можливостей жінок та чоловіків</t>
  </si>
  <si>
    <t>0313134</t>
  </si>
  <si>
    <t>3134</t>
  </si>
  <si>
    <t>Заходи державної політики з питань сім'ї</t>
  </si>
  <si>
    <t>3140</t>
  </si>
  <si>
    <t>3180</t>
  </si>
  <si>
    <t>3182</t>
  </si>
  <si>
    <t>Встановлення телефонів інвалідам I і II груп</t>
  </si>
  <si>
    <t>3200</t>
  </si>
  <si>
    <t>Соціальний захист ветеранів війни та праці</t>
  </si>
  <si>
    <t>3202</t>
  </si>
  <si>
    <t>5030</t>
  </si>
  <si>
    <t>5031</t>
  </si>
  <si>
    <t>5060</t>
  </si>
  <si>
    <t>7810</t>
  </si>
  <si>
    <t>0320</t>
  </si>
  <si>
    <t>0133</t>
  </si>
  <si>
    <t>Резервний фонд</t>
  </si>
  <si>
    <t>8290</t>
  </si>
  <si>
    <t>0180</t>
  </si>
  <si>
    <t>8510</t>
  </si>
  <si>
    <t>8700</t>
  </si>
  <si>
    <t>8800</t>
  </si>
  <si>
    <t>8020</t>
  </si>
  <si>
    <t>0443</t>
  </si>
  <si>
    <t>0824</t>
  </si>
  <si>
    <t>Реалізація державної політики у молодіжній сфері</t>
  </si>
  <si>
    <t>Розвиток дитячо-юнацького та резервного спорту</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</si>
  <si>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</si>
  <si>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</si>
  <si>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</si>
  <si>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</si>
  <si>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5053</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</si>
  <si>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</si>
  <si>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</si>
  <si>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Інші заходи з розвитку фізичної культури та спорту</t>
  </si>
  <si>
    <t>Фінансова підтримка на утримання місцевих осередків (рад) всеукраїнських організацій фізкультурно-спортивної спрямованості</t>
  </si>
  <si>
    <t>Здійснення заходів та реалізація проектів на виконання Державної цільової соціальної програми «Молодь України»</t>
  </si>
  <si>
    <t>8600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</si>
  <si>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</si>
  <si>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6650</t>
  </si>
  <si>
    <t>0456</t>
  </si>
  <si>
    <t>0110150</t>
  </si>
  <si>
    <t>0150</t>
  </si>
  <si>
    <t>1150</t>
  </si>
  <si>
    <t xml:space="preserve">Методичне забезпечення діяльності навчальних закладів </t>
  </si>
  <si>
    <t>Інші програми, заклади та заходи у сфері освіти</t>
  </si>
  <si>
    <t>2110</t>
  </si>
  <si>
    <t>2111</t>
  </si>
  <si>
    <t>2150</t>
  </si>
  <si>
    <t>Інші програми, заклади та заходи у сфері охорони здоров’я</t>
  </si>
  <si>
    <t>Забезпечення діяльності бiблiотек</t>
  </si>
  <si>
    <t>Забезпечення діяльності  палаців i будинків культури, клубів, центрів дозвілля та iнших клубних закладів</t>
  </si>
  <si>
    <t>4080</t>
  </si>
  <si>
    <t>Iншi  заклади та заходи в галузі культури і мистецтва</t>
  </si>
  <si>
    <t>3230</t>
  </si>
  <si>
    <t>Інші заклади та заходи</t>
  </si>
  <si>
    <t>3121</t>
  </si>
  <si>
    <t>Утримання та забезпечення діяльності центрів соціальних служб для сім'ї, дітей та молоді</t>
  </si>
  <si>
    <t>9800</t>
  </si>
  <si>
    <t>2140</t>
  </si>
  <si>
    <t>3120</t>
  </si>
  <si>
    <t>3131</t>
  </si>
  <si>
    <t>3170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</si>
  <si>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</si>
  <si>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t>
  </si>
  <si>
    <t>2017</t>
  </si>
  <si>
    <t>0170</t>
  </si>
  <si>
    <t>2180</t>
  </si>
  <si>
    <t>2210</t>
  </si>
  <si>
    <t>2214</t>
  </si>
  <si>
    <t>2220</t>
  </si>
  <si>
    <t>2152</t>
  </si>
  <si>
    <t xml:space="preserve">Програми і централізовані заходи у галузі охорони </t>
  </si>
  <si>
    <t>Інші програми та заходи у сфери охорони здоров"я</t>
  </si>
  <si>
    <t>3132</t>
  </si>
  <si>
    <t>3141</t>
  </si>
  <si>
    <t>3190</t>
  </si>
  <si>
    <t>3192</t>
  </si>
  <si>
    <t>6430</t>
  </si>
  <si>
    <t>8110</t>
  </si>
  <si>
    <t>Заходи із  запобігання та ліквідації надзвичайних ситуацій та наслідків стихійного лиха</t>
  </si>
  <si>
    <t>8370</t>
  </si>
  <si>
    <t>1170</t>
  </si>
  <si>
    <t>1190,1200</t>
  </si>
  <si>
    <t>1161</t>
  </si>
  <si>
    <t>Забезпечення діяльності інших закладів у сфері освіти</t>
  </si>
  <si>
    <t>1162</t>
  </si>
  <si>
    <t>Інші програми та заходи у сфері освіти</t>
  </si>
  <si>
    <t>4090</t>
  </si>
  <si>
    <t>4200</t>
  </si>
  <si>
    <t>4081</t>
  </si>
  <si>
    <t>4082</t>
  </si>
  <si>
    <t>Забезпечення діяльності інших закладів в галузі культури і мистецтва</t>
  </si>
  <si>
    <t>Інші заходи в галузі культури і мистецтва</t>
  </si>
  <si>
    <t>8010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</si>
  <si>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</si>
  <si>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</si>
  <si>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9620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</si>
  <si>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</si>
  <si>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9150</t>
  </si>
  <si>
    <t>Інші  дотації з місцевого бюджету</t>
  </si>
  <si>
    <t>9770</t>
  </si>
  <si>
    <t>Інші субвенції з місцевого бюджету</t>
  </si>
  <si>
    <t>Надання державної соціальної допомоги особам з інвалідністю з дитинства та дітям з інвалідністю</t>
  </si>
  <si>
    <t>3100</t>
  </si>
  <si>
    <t>3181</t>
  </si>
  <si>
    <t>3183</t>
  </si>
  <si>
    <t>3400</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</si>
  <si>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</si>
  <si>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</si>
  <si>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</si>
  <si>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</si>
  <si>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</si>
  <si>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</si>
  <si>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3172</t>
  </si>
  <si>
    <t>3240</t>
  </si>
  <si>
    <t>3242</t>
  </si>
  <si>
    <t>Інші заходи у сфері соціального захисту і соціального забезпечення</t>
  </si>
  <si>
    <t>Надання пільг на оплату житлово-комунальних послуг окремим категоріям громадян відповідно до законодавства</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</si>
  <si>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</si>
  <si>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0200000</t>
  </si>
  <si>
    <t>0210000</t>
  </si>
  <si>
    <t>0212110</t>
  </si>
  <si>
    <t>0212111</t>
  </si>
  <si>
    <t>0212140</t>
  </si>
  <si>
    <t>0212150</t>
  </si>
  <si>
    <t>0212152</t>
  </si>
  <si>
    <t>0213110</t>
  </si>
  <si>
    <t>0213112</t>
  </si>
  <si>
    <t>0213120</t>
  </si>
  <si>
    <t>0213121</t>
  </si>
  <si>
    <t>0213130</t>
  </si>
  <si>
    <t>0213131</t>
  </si>
  <si>
    <t>0213140</t>
  </si>
  <si>
    <t>0213190</t>
  </si>
  <si>
    <t>0213192</t>
  </si>
  <si>
    <t>0215050</t>
  </si>
  <si>
    <t>0215051</t>
  </si>
  <si>
    <t>0215053</t>
  </si>
  <si>
    <t>0215060</t>
  </si>
  <si>
    <t>0215061</t>
  </si>
  <si>
    <t>0218110</t>
  </si>
  <si>
    <t>0219800</t>
  </si>
  <si>
    <t>0600000</t>
  </si>
  <si>
    <t>0610000</t>
  </si>
  <si>
    <t>0611020</t>
  </si>
  <si>
    <t>0611090</t>
  </si>
  <si>
    <t>0611150</t>
  </si>
  <si>
    <t>0611160</t>
  </si>
  <si>
    <t>0611161</t>
  </si>
  <si>
    <t>0611162</t>
  </si>
  <si>
    <t>0615030</t>
  </si>
  <si>
    <t>0615031</t>
  </si>
  <si>
    <t>1014030</t>
  </si>
  <si>
    <t>1014060</t>
  </si>
  <si>
    <t>1014080</t>
  </si>
  <si>
    <t>1014081</t>
  </si>
  <si>
    <t>1014082</t>
  </si>
  <si>
    <t>3700000</t>
  </si>
  <si>
    <t>3710000</t>
  </si>
  <si>
    <t>3718700</t>
  </si>
  <si>
    <t>3719150</t>
  </si>
  <si>
    <t>3719620</t>
  </si>
  <si>
    <t>3719710</t>
  </si>
  <si>
    <t>3719770</t>
  </si>
  <si>
    <t>0800000</t>
  </si>
  <si>
    <t>0810000</t>
  </si>
  <si>
    <t>0811060</t>
  </si>
  <si>
    <t>0813010</t>
  </si>
  <si>
    <t>0813011</t>
  </si>
  <si>
    <t>0813012</t>
  </si>
  <si>
    <t>0813020</t>
  </si>
  <si>
    <t>0813021</t>
  </si>
  <si>
    <t>0813022</t>
  </si>
  <si>
    <t>0813023</t>
  </si>
  <si>
    <t>0813030</t>
  </si>
  <si>
    <t>0813032</t>
  </si>
  <si>
    <t>0813033</t>
  </si>
  <si>
    <t>0813040</t>
  </si>
  <si>
    <t>0813041</t>
  </si>
  <si>
    <t>0813042</t>
  </si>
  <si>
    <t>0813043</t>
  </si>
  <si>
    <t>0813044</t>
  </si>
  <si>
    <t>0813045</t>
  </si>
  <si>
    <t>0813046</t>
  </si>
  <si>
    <t>0813047</t>
  </si>
  <si>
    <t>0813050</t>
  </si>
  <si>
    <t>0813080</t>
  </si>
  <si>
    <t>0813090</t>
  </si>
  <si>
    <t>0813100</t>
  </si>
  <si>
    <t>0813104</t>
  </si>
  <si>
    <t>0813160</t>
  </si>
  <si>
    <t>0813170</t>
  </si>
  <si>
    <t>0813171</t>
  </si>
  <si>
    <t>0813172</t>
  </si>
  <si>
    <t>0813180</t>
  </si>
  <si>
    <t>0813190</t>
  </si>
  <si>
    <t>0813192</t>
  </si>
  <si>
    <t>0813230</t>
  </si>
  <si>
    <t>0813240</t>
  </si>
  <si>
    <t>0813242</t>
  </si>
  <si>
    <t>Фінансове управління   Конотопської районної державної адміністрації  Сумської області</t>
  </si>
  <si>
    <t>Первинна медична допомога населенню, що надається центрами первинної медичної (медико-санітарної) допомоги</t>
  </si>
  <si>
    <t>0217460</t>
  </si>
  <si>
    <t>7460</t>
  </si>
  <si>
    <t>0217461</t>
  </si>
  <si>
    <t>7461</t>
  </si>
  <si>
    <t>Утримання та розвиток  автомобільних доріг та дорожньої інфраструктури за рахунок коштів місцевого бюджету</t>
  </si>
  <si>
    <t>Утримання та розвиток  автомобільних доріг та дорожньої інфраструктури</t>
  </si>
  <si>
    <t>0210180</t>
  </si>
  <si>
    <t>Інша діяльність у сфері державного управління</t>
  </si>
  <si>
    <t>0217610</t>
  </si>
  <si>
    <t>7610</t>
  </si>
  <si>
    <t>0411</t>
  </si>
  <si>
    <t>Сприяння розвитку малого та середнього підприємництва</t>
  </si>
  <si>
    <t>0219410</t>
  </si>
  <si>
    <t>9410</t>
  </si>
  <si>
    <t>Субвенція з місцевого бюджету на здійснення переданих видатків у сфері охорони здоров"я за рахунок коштів медичної субвенції</t>
  </si>
  <si>
    <t xml:space="preserve">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 </t>
  </si>
  <si>
    <t>0726</t>
  </si>
  <si>
    <t xml:space="preserve">Надання субсидій для відшкодування витрат на оплату  житлово-комунальних послуг </t>
  </si>
  <si>
    <t xml:space="preserve">Надання субсидій  населенню для відшкодування витрат на  придбання твердого та рідкого пічного побутового  палива і скрапленого газу </t>
  </si>
  <si>
    <t>Надання допомоги сім'ям з дітьми, малозабезпеченим  сім’ям, тимчасової допомоги дітям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</si>
  <si>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</si>
  <si>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</si>
  <si>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</si>
  <si>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</si>
  <si>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</si>
  <si>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</si>
  <si>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</si>
  <si>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Надання допомоги по догляду за особами з інвалідністю I чи II групи внаслідок психічного розладу</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</si>
  <si>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</si>
  <si>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</si>
  <si>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</si>
  <si>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</si>
  <si>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</si>
  <si>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</si>
  <si>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Первинна медична допомога населенню</t>
  </si>
  <si>
    <t>0217690</t>
  </si>
  <si>
    <t>7690</t>
  </si>
  <si>
    <t>Інша економічна діяльність</t>
  </si>
  <si>
    <t>0217693</t>
  </si>
  <si>
    <t>7693</t>
  </si>
  <si>
    <t>0490</t>
  </si>
  <si>
    <t>Інші заходи, пов"язані з економічною діяльністю</t>
  </si>
  <si>
    <t>2146</t>
  </si>
  <si>
    <t>0212146</t>
  </si>
  <si>
    <t>Відшкодування лікарських засобів для лікування окремих захворювань</t>
  </si>
  <si>
    <t>3083</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</si>
  <si>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</si>
  <si>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0613240</t>
  </si>
  <si>
    <t>0613242</t>
  </si>
  <si>
    <t>Надання фінансової підтримки громадським організаціям осіб з інвалідністю і ветеранів, діяльність яких має соціальну спрямованість</t>
  </si>
  <si>
    <t>Затверджено</t>
  </si>
  <si>
    <t>Внесено зміни</t>
  </si>
  <si>
    <t>Затверджено з урахуванням змін</t>
  </si>
  <si>
    <t>3719750</t>
  </si>
  <si>
    <t>9750</t>
  </si>
  <si>
    <t>Субвенція з місцевого бюджету на співфінансування інвестиційних проектів</t>
  </si>
  <si>
    <t>0217322</t>
  </si>
  <si>
    <t>7322</t>
  </si>
  <si>
    <t>Будівництво медичних установ та закладів</t>
  </si>
  <si>
    <t>0217320</t>
  </si>
  <si>
    <t>7320</t>
  </si>
  <si>
    <t>Будівництво об"єктів соціально-культурного призначення</t>
  </si>
  <si>
    <t>061 3140</t>
  </si>
  <si>
    <t>0617320</t>
  </si>
  <si>
    <t>0617321</t>
  </si>
  <si>
    <t>7321</t>
  </si>
  <si>
    <t>Будівництво освітніх установ та закладів</t>
  </si>
  <si>
    <t>0617360</t>
  </si>
  <si>
    <t>7360</t>
  </si>
  <si>
    <t>Виконання інвестиційних проектів</t>
  </si>
  <si>
    <t>0617361</t>
  </si>
  <si>
    <t>0617363</t>
  </si>
  <si>
    <t>7361</t>
  </si>
  <si>
    <t>Співфінансування інвестиційних проектів, що реалізуються за рахунок коштів державного фонду регіонального розвитку</t>
  </si>
  <si>
    <t>7363</t>
  </si>
  <si>
    <t>Виконання інвестиційних проектів в рамках здійснення заходів щодо соціально-економічного розвитку окремих територій</t>
  </si>
  <si>
    <t>Субвенція з місцевого бюджету державному бюджету  на виконання програм соціально-економічного розвитку регіонів</t>
  </si>
  <si>
    <t>3719570</t>
  </si>
  <si>
    <t>9570</t>
  </si>
  <si>
    <t>0211160</t>
  </si>
  <si>
    <t>0211162</t>
  </si>
  <si>
    <t>Інші прогами та заходи у сфері освіти</t>
  </si>
  <si>
    <t>0617325</t>
  </si>
  <si>
    <t>7325</t>
  </si>
  <si>
    <t>Будівництво споруд, установ та закладів фізичної культури і спорту</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</si>
  <si>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</si>
  <si>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</si>
  <si>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</si>
  <si>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</si>
  <si>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Усього</t>
  </si>
  <si>
    <t>Додаток 3</t>
  </si>
  <si>
    <t>до рішення районної ради</t>
  </si>
  <si>
    <t>сьомого скликання</t>
  </si>
  <si>
    <t>0219770</t>
  </si>
  <si>
    <t>3719410</t>
  </si>
  <si>
    <t>3719130</t>
  </si>
  <si>
    <t>9130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</si>
  <si>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</si>
  <si>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0813122</t>
  </si>
  <si>
    <t>3122</t>
  </si>
  <si>
    <t>0813123</t>
  </si>
  <si>
    <t>3123</t>
  </si>
  <si>
    <t>Заходи державної політики з питань сім"ї</t>
  </si>
  <si>
    <t>у тому числі бюджет розвитку</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</si>
  <si>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</si>
  <si>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Надання фінансової підтримки громадським організаціям  ветеранів і осіб з інвалідністю, діяльність яких має соціальну спрямованість</t>
  </si>
  <si>
    <t>"Про районний бюджет на 2019 рік"</t>
  </si>
  <si>
    <t xml:space="preserve">Відділ освіти Конотопської районної державної адміністрації </t>
  </si>
  <si>
    <t>" Розподіл видатків районного бюджету на 2019 рік "</t>
  </si>
  <si>
    <t>Заступник голови</t>
  </si>
  <si>
    <t>І.КЛІГУНОВА</t>
  </si>
  <si>
    <t xml:space="preserve">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
</t>
  </si>
  <si>
    <t>0217363</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</si>
  <si>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</si>
  <si>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</si>
  <si>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</si>
  <si>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</si>
  <si>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Зміни  до додатку 3 до рішення Конотопської районної ради "Про районний бюджет на 2019 рік"</t>
  </si>
  <si>
    <t>від  20.02.2019</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</si>
</sst>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52">
    <font>
      <sz val="10"/>
      <name val="Arial"/>
      <family val="0"/>
    </font>
    <font>
      <sz val="8"/>
      <name val="Arial"/>
      <family val="2"/>
    </font>
    <font>
      <sz val="12"/>
      <name val="Times New Roman"/>
      <family val="1"/>
    </font>
    <font>
      <sz val="10"/>
      <name val="Times New Roman"/>
      <family val="1"/>
    </font>
    <font>
      <sz val="9"/>
      <name val="Times New Roman"/>
      <family val="1"/>
    </font>
    <font>
      <b/>
      <sz val="12"/>
      <name val="Times New Roman"/>
      <family val="1"/>
    </font>
    <font>
      <b/>
      <sz val="16"/>
      <name val="Times New Roman"/>
      <family val="1"/>
    </font>
    <font>
      <sz val="14"/>
      <name val="Times New Roman"/>
      <family val="1"/>
    </font>
    <font>
      <b/>
      <sz val="18"/>
      <name val="Times New Roman"/>
      <family val="1"/>
    </font>
    <font>
      <b/>
      <sz val="14"/>
      <name val="Times New Roman"/>
      <family val="1"/>
    </font>
    <font>
      <u val="single"/>
      <sz val="5"/>
      <color indexed="12"/>
      <name val="Arial"/>
      <family val="2"/>
    </font>
    <font>
      <u val="single"/>
      <sz val="5"/>
      <color indexed="36"/>
      <name val="Arial"/>
      <family val="2"/>
    </font>
    <font>
      <sz val="16"/>
      <name val="Times New Roman"/>
      <family val="1"/>
    </font>
    <font>
      <b/>
      <sz val="26"/>
      <name val="Times New Roman"/>
      <family val="1"/>
    </font>
    <font>
      <b/>
      <sz val="22"/>
      <name val="Times New Roman"/>
      <family val="1"/>
    </font>
    <font>
      <sz val="22"/>
      <name val="Times New Roman"/>
      <family val="1"/>
    </font>
    <font>
      <sz val="24"/>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1"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1" fillId="32" borderId="0" applyNumberFormat="0" applyBorder="0" applyAlignment="0" applyProtection="0"/>
  </cellStyleXfs>
  <cellXfs count="68">
    <xf numFmtId="0" fontId="0" fillId="0" borderId="0" xfId="0" applyAlignment="1">
      <alignment/>
    </xf>
    <xf numFmtId="0" fontId="4"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8" fillId="0" borderId="0" xfId="0" applyFont="1" applyFill="1" applyAlignment="1">
      <alignment vertical="center" wrapText="1"/>
    </xf>
    <xf numFmtId="0" fontId="2" fillId="0" borderId="0" xfId="0" applyFont="1" applyFill="1" applyAlignment="1">
      <alignment vertical="center" wrapText="1"/>
    </xf>
    <xf numFmtId="2" fontId="7"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2" fontId="6" fillId="0" borderId="10"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2" fontId="8" fillId="0" borderId="0" xfId="0" applyNumberFormat="1" applyFont="1" applyFill="1" applyAlignment="1">
      <alignment horizontal="center" vertical="center" wrapText="1"/>
    </xf>
    <xf numFmtId="0" fontId="8" fillId="0" borderId="0" xfId="0" applyFont="1" applyFill="1" applyAlignment="1">
      <alignment horizontal="center" wrapText="1"/>
    </xf>
    <xf numFmtId="0" fontId="7" fillId="0" borderId="0" xfId="0" applyFont="1" applyFill="1" applyAlignment="1">
      <alignment horizontal="center" vertical="center" wrapText="1"/>
    </xf>
    <xf numFmtId="0" fontId="5" fillId="0" borderId="0" xfId="0" applyFont="1" applyFill="1" applyAlignment="1">
      <alignment horizontal="center" vertical="center" wrapText="1"/>
    </xf>
    <xf numFmtId="0" fontId="9" fillId="0" borderId="0" xfId="0" applyFont="1" applyFill="1" applyAlignment="1">
      <alignment horizontal="center" vertical="center" wrapText="1"/>
    </xf>
    <xf numFmtId="49" fontId="7"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2" fontId="6" fillId="0" borderId="10" xfId="0" applyNumberFormat="1" applyFont="1" applyFill="1" applyBorder="1" applyAlignment="1">
      <alignment horizontal="left" vertical="center" wrapText="1"/>
    </xf>
    <xf numFmtId="2" fontId="9" fillId="0" borderId="0" xfId="0" applyNumberFormat="1" applyFont="1" applyFill="1" applyAlignment="1">
      <alignment horizontal="center" vertical="center" wrapText="1"/>
    </xf>
    <xf numFmtId="1" fontId="9" fillId="0" borderId="0" xfId="0" applyNumberFormat="1" applyFont="1" applyFill="1" applyAlignment="1">
      <alignment horizontal="center" vertical="center" wrapText="1"/>
    </xf>
    <xf numFmtId="49" fontId="12" fillId="0" borderId="0" xfId="0" applyNumberFormat="1" applyFont="1" applyFill="1" applyAlignment="1">
      <alignment horizontal="center" vertical="center" wrapText="1"/>
    </xf>
    <xf numFmtId="0" fontId="6" fillId="0" borderId="0" xfId="0" applyFont="1" applyFill="1" applyAlignment="1">
      <alignment horizontal="center" wrapText="1"/>
    </xf>
    <xf numFmtId="49" fontId="7" fillId="0" borderId="0" xfId="0" applyNumberFormat="1" applyFont="1" applyFill="1" applyAlignment="1">
      <alignment horizontal="center" vertical="center" wrapText="1"/>
    </xf>
    <xf numFmtId="0" fontId="6" fillId="0" borderId="10" xfId="0" applyFont="1" applyFill="1" applyBorder="1" applyAlignment="1">
      <alignment vertical="center" wrapText="1"/>
    </xf>
    <xf numFmtId="2" fontId="12" fillId="0" borderId="10" xfId="0" applyNumberFormat="1" applyFont="1" applyFill="1" applyBorder="1" applyAlignment="1">
      <alignment vertical="center" wrapText="1"/>
    </xf>
    <xf numFmtId="0" fontId="12" fillId="0" borderId="10" xfId="0" applyFont="1" applyFill="1" applyBorder="1" applyAlignment="1">
      <alignment horizontal="justify" wrapText="1"/>
    </xf>
    <xf numFmtId="2" fontId="12" fillId="0" borderId="10" xfId="0" applyNumberFormat="1" applyFont="1" applyFill="1" applyBorder="1" applyAlignment="1">
      <alignment horizontal="left" vertical="center" wrapText="1"/>
    </xf>
    <xf numFmtId="0" fontId="12" fillId="0" borderId="10" xfId="0" applyFont="1" applyFill="1" applyBorder="1" applyAlignment="1">
      <alignment horizontal="justify" vertical="center" wrapText="1"/>
    </xf>
    <xf numFmtId="0" fontId="12" fillId="0" borderId="10" xfId="0" applyFont="1" applyFill="1" applyBorder="1" applyAlignment="1">
      <alignment/>
    </xf>
    <xf numFmtId="0" fontId="12" fillId="0" borderId="10" xfId="0" applyFont="1" applyFill="1" applyBorder="1" applyAlignment="1">
      <alignment wrapText="1"/>
    </xf>
    <xf numFmtId="49" fontId="12" fillId="0" borderId="10" xfId="0" applyNumberFormat="1" applyFont="1" applyFill="1" applyBorder="1" applyAlignment="1">
      <alignment vertical="center" wrapText="1"/>
    </xf>
    <xf numFmtId="0" fontId="12" fillId="0" borderId="10" xfId="0" applyFont="1" applyFill="1" applyBorder="1" applyAlignment="1">
      <alignment horizontal="center"/>
    </xf>
    <xf numFmtId="49" fontId="9" fillId="0" borderId="10" xfId="0" applyNumberFormat="1" applyFont="1" applyFill="1" applyBorder="1" applyAlignment="1">
      <alignment vertical="center" wrapText="1"/>
    </xf>
    <xf numFmtId="0" fontId="13" fillId="0" borderId="0" xfId="0" applyFont="1" applyFill="1" applyAlignment="1">
      <alignment horizontal="left" vertical="center" wrapText="1"/>
    </xf>
    <xf numFmtId="49" fontId="2" fillId="0" borderId="10" xfId="0" applyNumberFormat="1" applyFont="1" applyFill="1" applyBorder="1" applyAlignment="1">
      <alignment horizontal="center" vertical="center" wrapText="1"/>
    </xf>
    <xf numFmtId="2" fontId="8" fillId="0" borderId="0" xfId="0" applyNumberFormat="1" applyFont="1" applyFill="1" applyAlignment="1">
      <alignment horizontal="left" vertical="center" wrapText="1"/>
    </xf>
    <xf numFmtId="0" fontId="12" fillId="0" borderId="0" xfId="0" applyFont="1" applyFill="1" applyBorder="1" applyAlignment="1">
      <alignment horizontal="center" vertical="center" wrapText="1"/>
    </xf>
    <xf numFmtId="2" fontId="2" fillId="0" borderId="0" xfId="0" applyNumberFormat="1" applyFont="1" applyFill="1" applyAlignment="1">
      <alignment horizontal="center" vertical="center" wrapText="1"/>
    </xf>
    <xf numFmtId="0" fontId="14" fillId="0" borderId="0" xfId="0" applyFont="1" applyAlignment="1">
      <alignment/>
    </xf>
    <xf numFmtId="0" fontId="14" fillId="0" borderId="0" xfId="0" applyNumberFormat="1" applyFont="1" applyFill="1" applyAlignment="1" applyProtection="1">
      <alignment/>
      <protection/>
    </xf>
    <xf numFmtId="0" fontId="15" fillId="0" borderId="0" xfId="0" applyNumberFormat="1" applyFont="1" applyFill="1" applyAlignment="1" applyProtection="1">
      <alignment/>
      <protection/>
    </xf>
    <xf numFmtId="0" fontId="15" fillId="0" borderId="0" xfId="0" applyFont="1" applyFill="1" applyAlignment="1">
      <alignment/>
    </xf>
    <xf numFmtId="0" fontId="9" fillId="0" borderId="10" xfId="0" applyFont="1" applyFill="1" applyBorder="1" applyAlignment="1">
      <alignment horizontal="center" vertical="center" wrapText="1"/>
    </xf>
    <xf numFmtId="0" fontId="12" fillId="0" borderId="10" xfId="0" applyFont="1" applyFill="1" applyBorder="1" applyAlignment="1">
      <alignment horizontal="justify" vertical="justify" wrapText="1"/>
    </xf>
    <xf numFmtId="0" fontId="14" fillId="0" borderId="0" xfId="0" applyNumberFormat="1" applyFont="1" applyFill="1" applyAlignment="1" applyProtection="1">
      <alignment/>
      <protection/>
    </xf>
    <xf numFmtId="0" fontId="9" fillId="0" borderId="10" xfId="0"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2" fillId="0" borderId="0" xfId="0" applyNumberFormat="1" applyFont="1" applyFill="1" applyAlignment="1">
      <alignment horizontal="left" vertical="center" wrapText="1"/>
    </xf>
    <xf numFmtId="49" fontId="12" fillId="0" borderId="1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14" fillId="0" borderId="0" xfId="0" applyFont="1" applyFill="1" applyAlignment="1">
      <alignment horizontal="left" vertical="center" wrapText="1"/>
    </xf>
    <xf numFmtId="0" fontId="8" fillId="0" borderId="0" xfId="0" applyFont="1" applyFill="1" applyAlignment="1">
      <alignment horizontal="left" vertical="center" wrapText="1"/>
    </xf>
    <xf numFmtId="1" fontId="6" fillId="0" borderId="11" xfId="0" applyNumberFormat="1" applyFont="1" applyFill="1" applyBorder="1" applyAlignment="1">
      <alignment horizontal="center" vertical="center" wrapText="1"/>
    </xf>
    <xf numFmtId="1" fontId="6" fillId="0" borderId="12" xfId="0" applyNumberFormat="1" applyFont="1" applyFill="1" applyBorder="1" applyAlignment="1">
      <alignment horizontal="center" vertical="center" wrapText="1"/>
    </xf>
    <xf numFmtId="1" fontId="6" fillId="0" borderId="13" xfId="0" applyNumberFormat="1" applyFont="1" applyFill="1" applyBorder="1" applyAlignment="1">
      <alignment horizontal="center" vertical="center" wrapText="1"/>
    </xf>
    <xf numFmtId="49" fontId="8" fillId="0" borderId="0" xfId="0" applyNumberFormat="1" applyFont="1" applyFill="1" applyAlignment="1">
      <alignment horizontal="left" vertical="center" wrapText="1"/>
    </xf>
    <xf numFmtId="2" fontId="12" fillId="0" borderId="10" xfId="0" applyNumberFormat="1" applyFont="1" applyFill="1" applyBorder="1" applyAlignment="1">
      <alignment horizontal="left" vertical="center" wrapText="1"/>
    </xf>
    <xf numFmtId="0" fontId="16" fillId="0" borderId="0" xfId="0" applyFont="1" applyFill="1" applyAlignment="1">
      <alignment horizontal="left" vertical="center" wrapText="1"/>
    </xf>
    <xf numFmtId="49" fontId="17"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199"/>
  <sheetViews>
    <sheetView tabSelected="1" view="pageBreakPreview" zoomScale="59" zoomScaleNormal="57" zoomScaleSheetLayoutView="59" zoomScalePageLayoutView="20" workbookViewId="0" topLeftCell="A1">
      <pane xSplit="5" ySplit="16" topLeftCell="F153" activePane="bottomRight" state="frozen"/>
      <selection pane="topLeft" activeCell="A1" sqref="A1"/>
      <selection pane="topRight" activeCell="F1" sqref="F1"/>
      <selection pane="bottomLeft" activeCell="A17" sqref="A17"/>
      <selection pane="bottomRight" activeCell="F6" sqref="F6:P6"/>
    </sheetView>
  </sheetViews>
  <sheetFormatPr defaultColWidth="9.140625" defaultRowHeight="24.75" customHeight="1"/>
  <cols>
    <col min="1" max="1" width="15.00390625" style="2" customWidth="1"/>
    <col min="2" max="2" width="16.140625" style="2" customWidth="1"/>
    <col min="3" max="3" width="15.28125" style="2" customWidth="1"/>
    <col min="4" max="4" width="15.8515625" style="2" hidden="1" customWidth="1"/>
    <col min="5" max="5" width="92.00390625" style="1" customWidth="1"/>
    <col min="6" max="6" width="21.421875" style="3" customWidth="1"/>
    <col min="7" max="7" width="23.140625" style="3" customWidth="1"/>
    <col min="8" max="8" width="19.28125" style="3" customWidth="1"/>
    <col min="9" max="9" width="19.00390625" style="3" customWidth="1"/>
    <col min="10" max="10" width="16.7109375" style="3" customWidth="1"/>
    <col min="11" max="11" width="19.28125" style="3" customWidth="1"/>
    <col min="12" max="12" width="20.7109375" style="3" customWidth="1"/>
    <col min="13" max="13" width="18.28125" style="3" customWidth="1"/>
    <col min="14" max="14" width="17.140625" style="3" customWidth="1"/>
    <col min="15" max="15" width="19.140625" style="3" customWidth="1"/>
    <col min="16" max="16" width="17.57421875" style="3" customWidth="1"/>
    <col min="17" max="17" width="21.421875" style="3" customWidth="1"/>
    <col min="18" max="18" width="22.57421875" style="3" customWidth="1"/>
    <col min="19" max="19" width="22.8515625" style="3" customWidth="1"/>
    <col min="20" max="20" width="20.140625" style="3" customWidth="1"/>
    <col min="21" max="21" width="21.7109375" style="3" customWidth="1"/>
    <col min="22" max="22" width="18.00390625" style="3" customWidth="1"/>
    <col min="23" max="23" width="18.7109375" style="3" customWidth="1"/>
    <col min="24" max="24" width="19.7109375" style="3" customWidth="1"/>
    <col min="25" max="25" width="19.140625" style="3" customWidth="1"/>
    <col min="26" max="26" width="20.00390625" style="3" customWidth="1"/>
    <col min="27" max="27" width="16.8515625" style="3" customWidth="1"/>
    <col min="28" max="28" width="19.140625" style="3" customWidth="1"/>
    <col min="29" max="29" width="20.57421875" style="3" customWidth="1"/>
    <col min="30" max="30" width="22.8515625" style="3" customWidth="1"/>
    <col min="31" max="31" width="23.140625" style="3" customWidth="1"/>
    <col min="32" max="32" width="20.28125" style="3" customWidth="1"/>
    <col min="33" max="33" width="18.57421875" style="3" customWidth="1"/>
    <col min="34" max="34" width="17.140625" style="3" customWidth="1"/>
    <col min="35" max="36" width="20.57421875" style="3" customWidth="1"/>
    <col min="37" max="37" width="16.00390625" style="3" customWidth="1"/>
    <col min="38" max="38" width="19.8515625" style="3" customWidth="1"/>
    <col min="39" max="39" width="17.140625" style="3" customWidth="1"/>
    <col min="40" max="40" width="19.57421875" style="3" customWidth="1"/>
    <col min="41" max="41" width="21.7109375" style="3" customWidth="1"/>
    <col min="42" max="16384" width="9.140625" style="3" customWidth="1"/>
  </cols>
  <sheetData>
    <row r="1" spans="14:17" ht="27.75" customHeight="1">
      <c r="N1" s="66" t="s">
        <v>413</v>
      </c>
      <c r="O1" s="66"/>
      <c r="P1" s="66"/>
      <c r="Q1" s="66"/>
    </row>
    <row r="2" spans="1:17" ht="29.25" customHeight="1">
      <c r="A2" s="58"/>
      <c r="B2" s="58"/>
      <c r="C2" s="58"/>
      <c r="D2" s="58"/>
      <c r="E2" s="58"/>
      <c r="N2" s="66" t="s">
        <v>414</v>
      </c>
      <c r="O2" s="66"/>
      <c r="P2" s="66"/>
      <c r="Q2" s="66"/>
    </row>
    <row r="3" spans="5:17" ht="29.25" customHeight="1">
      <c r="E3" s="2"/>
      <c r="I3" s="43"/>
      <c r="N3" s="66" t="s">
        <v>415</v>
      </c>
      <c r="O3" s="66"/>
      <c r="P3" s="66"/>
      <c r="Q3" s="66"/>
    </row>
    <row r="4" spans="5:17" ht="37.5" customHeight="1" hidden="1">
      <c r="E4" s="2"/>
      <c r="N4" s="66" t="s">
        <v>429</v>
      </c>
      <c r="O4" s="66"/>
      <c r="P4" s="66"/>
      <c r="Q4" s="66"/>
    </row>
    <row r="5" spans="14:17" ht="30" customHeight="1">
      <c r="N5" s="66" t="s">
        <v>441</v>
      </c>
      <c r="O5" s="66"/>
      <c r="P5" s="66"/>
      <c r="Q5" s="66"/>
    </row>
    <row r="6" spans="6:17" ht="39.75" customHeight="1">
      <c r="F6" s="60" t="s">
        <v>440</v>
      </c>
      <c r="G6" s="60"/>
      <c r="H6" s="60"/>
      <c r="I6" s="60"/>
      <c r="J6" s="60"/>
      <c r="K6" s="60"/>
      <c r="L6" s="60"/>
      <c r="M6" s="60"/>
      <c r="N6" s="60"/>
      <c r="O6" s="60"/>
      <c r="P6" s="60"/>
      <c r="Q6" s="5"/>
    </row>
    <row r="7" spans="1:16" ht="46.5" customHeight="1">
      <c r="A7" s="3"/>
      <c r="B7" s="3"/>
      <c r="C7" s="3"/>
      <c r="D7" s="3"/>
      <c r="E7" s="4"/>
      <c r="F7" s="59" t="s">
        <v>431</v>
      </c>
      <c r="G7" s="59"/>
      <c r="H7" s="59"/>
      <c r="I7" s="59"/>
      <c r="J7" s="59"/>
      <c r="K7" s="59"/>
      <c r="L7" s="59"/>
      <c r="M7" s="59"/>
      <c r="N7" s="59"/>
      <c r="O7" s="59"/>
      <c r="P7" s="59"/>
    </row>
    <row r="8" spans="1:17" ht="15.75" customHeight="1">
      <c r="A8" s="3"/>
      <c r="B8" s="3"/>
      <c r="C8" s="3"/>
      <c r="D8" s="3"/>
      <c r="E8" s="4"/>
      <c r="F8" s="39"/>
      <c r="G8" s="39"/>
      <c r="H8" s="39"/>
      <c r="I8" s="39"/>
      <c r="J8" s="39"/>
      <c r="K8" s="39"/>
      <c r="L8" s="39"/>
      <c r="M8" s="39"/>
      <c r="N8" s="39"/>
      <c r="O8" s="39"/>
      <c r="P8" s="39"/>
      <c r="Q8" s="42" t="s">
        <v>8</v>
      </c>
    </row>
    <row r="9" spans="1:41" ht="24.75" customHeight="1">
      <c r="A9" s="67" t="s">
        <v>408</v>
      </c>
      <c r="B9" s="67" t="s">
        <v>409</v>
      </c>
      <c r="C9" s="67" t="s">
        <v>410</v>
      </c>
      <c r="D9" s="40"/>
      <c r="E9" s="51" t="s">
        <v>411</v>
      </c>
      <c r="F9" s="55" t="s">
        <v>373</v>
      </c>
      <c r="G9" s="55"/>
      <c r="H9" s="55"/>
      <c r="I9" s="55"/>
      <c r="J9" s="55"/>
      <c r="K9" s="55"/>
      <c r="L9" s="55"/>
      <c r="M9" s="55"/>
      <c r="N9" s="55"/>
      <c r="O9" s="55"/>
      <c r="P9" s="55"/>
      <c r="Q9" s="55"/>
      <c r="R9" s="55" t="s">
        <v>374</v>
      </c>
      <c r="S9" s="55"/>
      <c r="T9" s="55"/>
      <c r="U9" s="55"/>
      <c r="V9" s="55"/>
      <c r="W9" s="55"/>
      <c r="X9" s="55"/>
      <c r="Y9" s="55"/>
      <c r="Z9" s="55"/>
      <c r="AA9" s="55"/>
      <c r="AB9" s="55"/>
      <c r="AC9" s="55"/>
      <c r="AD9" s="55" t="s">
        <v>375</v>
      </c>
      <c r="AE9" s="55"/>
      <c r="AF9" s="55"/>
      <c r="AG9" s="55"/>
      <c r="AH9" s="55"/>
      <c r="AI9" s="55"/>
      <c r="AJ9" s="55"/>
      <c r="AK9" s="55"/>
      <c r="AL9" s="55"/>
      <c r="AM9" s="55"/>
      <c r="AN9" s="55"/>
      <c r="AO9" s="55"/>
    </row>
    <row r="10" spans="1:41" ht="11.25" customHeight="1">
      <c r="A10" s="67"/>
      <c r="B10" s="67"/>
      <c r="C10" s="67"/>
      <c r="D10" s="38"/>
      <c r="E10" s="51"/>
      <c r="F10" s="51" t="s">
        <v>10</v>
      </c>
      <c r="G10" s="51"/>
      <c r="H10" s="51"/>
      <c r="I10" s="51"/>
      <c r="J10" s="51"/>
      <c r="K10" s="51" t="s">
        <v>13</v>
      </c>
      <c r="L10" s="51"/>
      <c r="M10" s="51"/>
      <c r="N10" s="51"/>
      <c r="O10" s="51"/>
      <c r="P10" s="51"/>
      <c r="Q10" s="51" t="s">
        <v>17</v>
      </c>
      <c r="R10" s="51" t="s">
        <v>10</v>
      </c>
      <c r="S10" s="51"/>
      <c r="T10" s="51"/>
      <c r="U10" s="51"/>
      <c r="V10" s="51"/>
      <c r="W10" s="51" t="s">
        <v>13</v>
      </c>
      <c r="X10" s="51"/>
      <c r="Y10" s="51"/>
      <c r="Z10" s="51"/>
      <c r="AA10" s="51"/>
      <c r="AB10" s="51"/>
      <c r="AC10" s="51" t="s">
        <v>17</v>
      </c>
      <c r="AD10" s="51" t="s">
        <v>10</v>
      </c>
      <c r="AE10" s="51"/>
      <c r="AF10" s="51"/>
      <c r="AG10" s="51"/>
      <c r="AH10" s="51"/>
      <c r="AI10" s="51" t="s">
        <v>13</v>
      </c>
      <c r="AJ10" s="51"/>
      <c r="AK10" s="51"/>
      <c r="AL10" s="51"/>
      <c r="AM10" s="51"/>
      <c r="AN10" s="51"/>
      <c r="AO10" s="51" t="s">
        <v>17</v>
      </c>
    </row>
    <row r="11" spans="1:41" s="19" customFormat="1" ht="15.75" customHeight="1">
      <c r="A11" s="67"/>
      <c r="B11" s="67"/>
      <c r="C11" s="67"/>
      <c r="D11" s="38"/>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row>
    <row r="12" spans="1:41" s="19" customFormat="1" ht="24.75" customHeight="1">
      <c r="A12" s="67"/>
      <c r="B12" s="67"/>
      <c r="C12" s="67"/>
      <c r="D12" s="38"/>
      <c r="E12" s="51"/>
      <c r="F12" s="51" t="s">
        <v>412</v>
      </c>
      <c r="G12" s="51" t="s">
        <v>11</v>
      </c>
      <c r="H12" s="54" t="s">
        <v>4</v>
      </c>
      <c r="I12" s="54"/>
      <c r="J12" s="51" t="s">
        <v>12</v>
      </c>
      <c r="K12" s="51" t="s">
        <v>412</v>
      </c>
      <c r="L12" s="51" t="s">
        <v>426</v>
      </c>
      <c r="M12" s="51" t="s">
        <v>14</v>
      </c>
      <c r="N12" s="54" t="s">
        <v>4</v>
      </c>
      <c r="O12" s="54"/>
      <c r="P12" s="51" t="s">
        <v>12</v>
      </c>
      <c r="Q12" s="51"/>
      <c r="R12" s="51" t="s">
        <v>412</v>
      </c>
      <c r="S12" s="51" t="s">
        <v>11</v>
      </c>
      <c r="T12" s="54" t="s">
        <v>4</v>
      </c>
      <c r="U12" s="54"/>
      <c r="V12" s="51" t="s">
        <v>12</v>
      </c>
      <c r="W12" s="51" t="s">
        <v>412</v>
      </c>
      <c r="X12" s="51" t="s">
        <v>426</v>
      </c>
      <c r="Y12" s="51" t="s">
        <v>14</v>
      </c>
      <c r="Z12" s="54" t="s">
        <v>4</v>
      </c>
      <c r="AA12" s="54"/>
      <c r="AB12" s="51" t="s">
        <v>12</v>
      </c>
      <c r="AC12" s="51"/>
      <c r="AD12" s="51" t="s">
        <v>412</v>
      </c>
      <c r="AE12" s="51" t="s">
        <v>11</v>
      </c>
      <c r="AF12" s="54" t="s">
        <v>4</v>
      </c>
      <c r="AG12" s="54"/>
      <c r="AH12" s="51" t="s">
        <v>12</v>
      </c>
      <c r="AI12" s="51" t="s">
        <v>412</v>
      </c>
      <c r="AJ12" s="51" t="s">
        <v>426</v>
      </c>
      <c r="AK12" s="51" t="s">
        <v>14</v>
      </c>
      <c r="AL12" s="54" t="s">
        <v>4</v>
      </c>
      <c r="AM12" s="54"/>
      <c r="AN12" s="51" t="s">
        <v>12</v>
      </c>
      <c r="AO12" s="51"/>
    </row>
    <row r="13" spans="1:41" s="19" customFormat="1" ht="24.75" customHeight="1">
      <c r="A13" s="67"/>
      <c r="B13" s="67"/>
      <c r="C13" s="67"/>
      <c r="D13" s="38"/>
      <c r="E13" s="51"/>
      <c r="F13" s="51"/>
      <c r="G13" s="51"/>
      <c r="H13" s="54" t="s">
        <v>15</v>
      </c>
      <c r="I13" s="54" t="s">
        <v>16</v>
      </c>
      <c r="J13" s="51"/>
      <c r="K13" s="51"/>
      <c r="L13" s="51"/>
      <c r="M13" s="51"/>
      <c r="N13" s="54" t="s">
        <v>15</v>
      </c>
      <c r="O13" s="54" t="s">
        <v>16</v>
      </c>
      <c r="P13" s="51"/>
      <c r="Q13" s="51"/>
      <c r="R13" s="51"/>
      <c r="S13" s="51"/>
      <c r="T13" s="54" t="s">
        <v>15</v>
      </c>
      <c r="U13" s="54" t="s">
        <v>16</v>
      </c>
      <c r="V13" s="51"/>
      <c r="W13" s="51"/>
      <c r="X13" s="51"/>
      <c r="Y13" s="51"/>
      <c r="Z13" s="54" t="s">
        <v>15</v>
      </c>
      <c r="AA13" s="54" t="s">
        <v>16</v>
      </c>
      <c r="AB13" s="51"/>
      <c r="AC13" s="51"/>
      <c r="AD13" s="51"/>
      <c r="AE13" s="51"/>
      <c r="AF13" s="54" t="s">
        <v>15</v>
      </c>
      <c r="AG13" s="54" t="s">
        <v>16</v>
      </c>
      <c r="AH13" s="51"/>
      <c r="AI13" s="51"/>
      <c r="AJ13" s="51"/>
      <c r="AK13" s="51"/>
      <c r="AL13" s="54" t="s">
        <v>15</v>
      </c>
      <c r="AM13" s="54" t="s">
        <v>16</v>
      </c>
      <c r="AN13" s="51"/>
      <c r="AO13" s="51"/>
    </row>
    <row r="14" spans="1:41" s="19" customFormat="1" ht="24.75" customHeight="1">
      <c r="A14" s="67"/>
      <c r="B14" s="67"/>
      <c r="C14" s="67"/>
      <c r="D14" s="38"/>
      <c r="E14" s="51"/>
      <c r="F14" s="51"/>
      <c r="G14" s="51"/>
      <c r="H14" s="54"/>
      <c r="I14" s="54"/>
      <c r="J14" s="51"/>
      <c r="K14" s="51"/>
      <c r="L14" s="51"/>
      <c r="M14" s="51"/>
      <c r="N14" s="54"/>
      <c r="O14" s="54"/>
      <c r="P14" s="51"/>
      <c r="Q14" s="51"/>
      <c r="R14" s="51"/>
      <c r="S14" s="51"/>
      <c r="T14" s="54"/>
      <c r="U14" s="54"/>
      <c r="V14" s="51"/>
      <c r="W14" s="51"/>
      <c r="X14" s="51"/>
      <c r="Y14" s="51"/>
      <c r="Z14" s="54"/>
      <c r="AA14" s="54"/>
      <c r="AB14" s="51"/>
      <c r="AC14" s="51"/>
      <c r="AD14" s="51"/>
      <c r="AE14" s="51"/>
      <c r="AF14" s="54"/>
      <c r="AG14" s="54"/>
      <c r="AH14" s="51"/>
      <c r="AI14" s="51"/>
      <c r="AJ14" s="51"/>
      <c r="AK14" s="51"/>
      <c r="AL14" s="54"/>
      <c r="AM14" s="54"/>
      <c r="AN14" s="51"/>
      <c r="AO14" s="51"/>
    </row>
    <row r="15" spans="1:41" s="19" customFormat="1" ht="10.5" customHeight="1">
      <c r="A15" s="67"/>
      <c r="B15" s="67"/>
      <c r="C15" s="67"/>
      <c r="D15" s="38" t="s">
        <v>185</v>
      </c>
      <c r="E15" s="51"/>
      <c r="F15" s="51"/>
      <c r="G15" s="51"/>
      <c r="H15" s="54"/>
      <c r="I15" s="54"/>
      <c r="J15" s="51"/>
      <c r="K15" s="51"/>
      <c r="L15" s="51"/>
      <c r="M15" s="51"/>
      <c r="N15" s="54"/>
      <c r="O15" s="54"/>
      <c r="P15" s="51"/>
      <c r="Q15" s="51"/>
      <c r="R15" s="51"/>
      <c r="S15" s="51"/>
      <c r="T15" s="54"/>
      <c r="U15" s="54"/>
      <c r="V15" s="51"/>
      <c r="W15" s="51"/>
      <c r="X15" s="51"/>
      <c r="Y15" s="51"/>
      <c r="Z15" s="54"/>
      <c r="AA15" s="54"/>
      <c r="AB15" s="51"/>
      <c r="AC15" s="51"/>
      <c r="AD15" s="51"/>
      <c r="AE15" s="51"/>
      <c r="AF15" s="54"/>
      <c r="AG15" s="54"/>
      <c r="AH15" s="51"/>
      <c r="AI15" s="51"/>
      <c r="AJ15" s="51"/>
      <c r="AK15" s="51"/>
      <c r="AL15" s="54"/>
      <c r="AM15" s="54"/>
      <c r="AN15" s="51"/>
      <c r="AO15" s="51"/>
    </row>
    <row r="16" spans="1:41" s="22" customFormat="1" ht="24.75" customHeight="1">
      <c r="A16" s="21" t="s">
        <v>5</v>
      </c>
      <c r="B16" s="21" t="s">
        <v>18</v>
      </c>
      <c r="C16" s="21" t="s">
        <v>184</v>
      </c>
      <c r="D16" s="21"/>
      <c r="E16" s="15">
        <v>4</v>
      </c>
      <c r="F16" s="15">
        <v>5</v>
      </c>
      <c r="G16" s="15">
        <v>6</v>
      </c>
      <c r="H16" s="15">
        <v>7</v>
      </c>
      <c r="I16" s="15">
        <v>8</v>
      </c>
      <c r="J16" s="15">
        <v>9</v>
      </c>
      <c r="K16" s="15">
        <v>10</v>
      </c>
      <c r="L16" s="15">
        <v>11</v>
      </c>
      <c r="M16" s="15">
        <v>12</v>
      </c>
      <c r="N16" s="15">
        <v>13</v>
      </c>
      <c r="O16" s="15">
        <v>14</v>
      </c>
      <c r="P16" s="15">
        <v>15</v>
      </c>
      <c r="Q16" s="15">
        <v>16</v>
      </c>
      <c r="R16" s="15">
        <v>17</v>
      </c>
      <c r="S16" s="15">
        <v>18</v>
      </c>
      <c r="T16" s="15">
        <v>19</v>
      </c>
      <c r="U16" s="15">
        <v>20</v>
      </c>
      <c r="V16" s="15">
        <v>21</v>
      </c>
      <c r="W16" s="15">
        <v>22</v>
      </c>
      <c r="X16" s="15">
        <v>23</v>
      </c>
      <c r="Y16" s="15">
        <v>24</v>
      </c>
      <c r="Z16" s="15">
        <v>25</v>
      </c>
      <c r="AA16" s="15">
        <v>26</v>
      </c>
      <c r="AB16" s="15">
        <v>27</v>
      </c>
      <c r="AC16" s="15">
        <v>28</v>
      </c>
      <c r="AD16" s="15">
        <v>29</v>
      </c>
      <c r="AE16" s="15">
        <v>30</v>
      </c>
      <c r="AF16" s="15">
        <v>31</v>
      </c>
      <c r="AG16" s="15">
        <v>32</v>
      </c>
      <c r="AH16" s="15">
        <v>33</v>
      </c>
      <c r="AI16" s="15">
        <v>34</v>
      </c>
      <c r="AJ16" s="15">
        <v>35</v>
      </c>
      <c r="AK16" s="15">
        <v>36</v>
      </c>
      <c r="AL16" s="15">
        <v>37</v>
      </c>
      <c r="AM16" s="15">
        <v>38</v>
      </c>
      <c r="AN16" s="15">
        <v>39</v>
      </c>
      <c r="AO16" s="15">
        <v>40</v>
      </c>
    </row>
    <row r="17" spans="1:41" s="20" customFormat="1" ht="20.25" customHeight="1">
      <c r="A17" s="10" t="s">
        <v>19</v>
      </c>
      <c r="B17" s="10"/>
      <c r="C17" s="10"/>
      <c r="D17" s="10"/>
      <c r="E17" s="11" t="s">
        <v>6</v>
      </c>
      <c r="F17" s="8">
        <f>F18</f>
        <v>4047714</v>
      </c>
      <c r="G17" s="8">
        <f aca="true" t="shared" si="0" ref="G17:AC17">G18</f>
        <v>4047714</v>
      </c>
      <c r="H17" s="8">
        <f t="shared" si="0"/>
        <v>2544046</v>
      </c>
      <c r="I17" s="8">
        <f t="shared" si="0"/>
        <v>303750</v>
      </c>
      <c r="J17" s="8">
        <f t="shared" si="0"/>
        <v>0</v>
      </c>
      <c r="K17" s="8">
        <f t="shared" si="0"/>
        <v>4788</v>
      </c>
      <c r="L17" s="8">
        <f t="shared" si="0"/>
        <v>0</v>
      </c>
      <c r="M17" s="8">
        <f t="shared" si="0"/>
        <v>4788</v>
      </c>
      <c r="N17" s="8">
        <f t="shared" si="0"/>
        <v>0</v>
      </c>
      <c r="O17" s="8">
        <f t="shared" si="0"/>
        <v>0</v>
      </c>
      <c r="P17" s="8">
        <f t="shared" si="0"/>
        <v>0</v>
      </c>
      <c r="Q17" s="8">
        <f t="shared" si="0"/>
        <v>4052502</v>
      </c>
      <c r="R17" s="8">
        <f>R18</f>
        <v>95379</v>
      </c>
      <c r="S17" s="8">
        <f t="shared" si="0"/>
        <v>95379</v>
      </c>
      <c r="T17" s="8">
        <f t="shared" si="0"/>
        <v>28999</v>
      </c>
      <c r="U17" s="8">
        <f t="shared" si="0"/>
        <v>0</v>
      </c>
      <c r="V17" s="8">
        <f t="shared" si="0"/>
        <v>0</v>
      </c>
      <c r="W17" s="8">
        <f t="shared" si="0"/>
        <v>0</v>
      </c>
      <c r="X17" s="8">
        <f t="shared" si="0"/>
        <v>0</v>
      </c>
      <c r="Y17" s="8">
        <f t="shared" si="0"/>
        <v>0</v>
      </c>
      <c r="Z17" s="8">
        <f t="shared" si="0"/>
        <v>0</v>
      </c>
      <c r="AA17" s="8">
        <f t="shared" si="0"/>
        <v>0</v>
      </c>
      <c r="AB17" s="8">
        <f t="shared" si="0"/>
        <v>0</v>
      </c>
      <c r="AC17" s="8">
        <f t="shared" si="0"/>
        <v>95379</v>
      </c>
      <c r="AD17" s="8">
        <f aca="true" t="shared" si="1" ref="AD17:AO17">F17+R17</f>
        <v>4143093</v>
      </c>
      <c r="AE17" s="8">
        <f t="shared" si="1"/>
        <v>4143093</v>
      </c>
      <c r="AF17" s="8">
        <f t="shared" si="1"/>
        <v>2573045</v>
      </c>
      <c r="AG17" s="8">
        <f t="shared" si="1"/>
        <v>303750</v>
      </c>
      <c r="AH17" s="8">
        <f t="shared" si="1"/>
        <v>0</v>
      </c>
      <c r="AI17" s="8">
        <f t="shared" si="1"/>
        <v>4788</v>
      </c>
      <c r="AJ17" s="8">
        <f t="shared" si="1"/>
        <v>0</v>
      </c>
      <c r="AK17" s="8">
        <f t="shared" si="1"/>
        <v>4788</v>
      </c>
      <c r="AL17" s="8">
        <f t="shared" si="1"/>
        <v>0</v>
      </c>
      <c r="AM17" s="8">
        <f t="shared" si="1"/>
        <v>0</v>
      </c>
      <c r="AN17" s="8">
        <f t="shared" si="1"/>
        <v>0</v>
      </c>
      <c r="AO17" s="8">
        <f t="shared" si="1"/>
        <v>4147881</v>
      </c>
    </row>
    <row r="18" spans="1:41" s="20" customFormat="1" ht="21.75" customHeight="1">
      <c r="A18" s="10" t="s">
        <v>20</v>
      </c>
      <c r="B18" s="29"/>
      <c r="C18" s="29"/>
      <c r="D18" s="29"/>
      <c r="E18" s="11" t="s">
        <v>6</v>
      </c>
      <c r="F18" s="8">
        <f>F19</f>
        <v>4047714</v>
      </c>
      <c r="G18" s="8">
        <f>G19</f>
        <v>4047714</v>
      </c>
      <c r="H18" s="8">
        <f aca="true" t="shared" si="2" ref="H18:AC18">H19</f>
        <v>2544046</v>
      </c>
      <c r="I18" s="8">
        <f t="shared" si="2"/>
        <v>303750</v>
      </c>
      <c r="J18" s="8">
        <f t="shared" si="2"/>
        <v>0</v>
      </c>
      <c r="K18" s="8">
        <f t="shared" si="2"/>
        <v>4788</v>
      </c>
      <c r="L18" s="8">
        <f t="shared" si="2"/>
        <v>0</v>
      </c>
      <c r="M18" s="8">
        <f t="shared" si="2"/>
        <v>4788</v>
      </c>
      <c r="N18" s="8">
        <f t="shared" si="2"/>
        <v>0</v>
      </c>
      <c r="O18" s="8">
        <f t="shared" si="2"/>
        <v>0</v>
      </c>
      <c r="P18" s="8">
        <f t="shared" si="2"/>
        <v>0</v>
      </c>
      <c r="Q18" s="8">
        <f t="shared" si="2"/>
        <v>4052502</v>
      </c>
      <c r="R18" s="8">
        <f>R19</f>
        <v>95379</v>
      </c>
      <c r="S18" s="8">
        <f t="shared" si="2"/>
        <v>95379</v>
      </c>
      <c r="T18" s="8">
        <f t="shared" si="2"/>
        <v>28999</v>
      </c>
      <c r="U18" s="8">
        <f t="shared" si="2"/>
        <v>0</v>
      </c>
      <c r="V18" s="8">
        <f t="shared" si="2"/>
        <v>0</v>
      </c>
      <c r="W18" s="8">
        <f t="shared" si="2"/>
        <v>0</v>
      </c>
      <c r="X18" s="8">
        <f t="shared" si="2"/>
        <v>0</v>
      </c>
      <c r="Y18" s="8">
        <f t="shared" si="2"/>
        <v>0</v>
      </c>
      <c r="Z18" s="8">
        <f t="shared" si="2"/>
        <v>0</v>
      </c>
      <c r="AA18" s="8">
        <f t="shared" si="2"/>
        <v>0</v>
      </c>
      <c r="AB18" s="8">
        <f t="shared" si="2"/>
        <v>0</v>
      </c>
      <c r="AC18" s="8">
        <f t="shared" si="2"/>
        <v>95379</v>
      </c>
      <c r="AD18" s="8">
        <f aca="true" t="shared" si="3" ref="AD18:AD26">F18+R18</f>
        <v>4143093</v>
      </c>
      <c r="AE18" s="8">
        <f aca="true" t="shared" si="4" ref="AE18:AE26">G18+S18</f>
        <v>4143093</v>
      </c>
      <c r="AF18" s="8">
        <f aca="true" t="shared" si="5" ref="AF18:AF26">H18+T18</f>
        <v>2573045</v>
      </c>
      <c r="AG18" s="8">
        <f aca="true" t="shared" si="6" ref="AG18:AG26">I18+U18</f>
        <v>303750</v>
      </c>
      <c r="AH18" s="8">
        <f aca="true" t="shared" si="7" ref="AH18:AH26">J18+V18</f>
        <v>0</v>
      </c>
      <c r="AI18" s="8">
        <f aca="true" t="shared" si="8" ref="AI18:AI26">K18+W18</f>
        <v>4788</v>
      </c>
      <c r="AJ18" s="8">
        <f aca="true" t="shared" si="9" ref="AJ18:AJ81">L18+X18</f>
        <v>0</v>
      </c>
      <c r="AK18" s="8">
        <f aca="true" t="shared" si="10" ref="AK18:AK26">M18+Y18</f>
        <v>4788</v>
      </c>
      <c r="AL18" s="8">
        <f aca="true" t="shared" si="11" ref="AL18:AL26">N18+Z18</f>
        <v>0</v>
      </c>
      <c r="AM18" s="8">
        <f aca="true" t="shared" si="12" ref="AM18:AM26">O18+AA18</f>
        <v>0</v>
      </c>
      <c r="AN18" s="8">
        <f aca="true" t="shared" si="13" ref="AN18:AN26">P18+AB18</f>
        <v>0</v>
      </c>
      <c r="AO18" s="8">
        <f aca="true" t="shared" si="14" ref="AO18:AO26">Q18+AC18</f>
        <v>4147881</v>
      </c>
    </row>
    <row r="19" spans="1:41" s="18" customFormat="1" ht="69" customHeight="1">
      <c r="A19" s="12" t="s">
        <v>161</v>
      </c>
      <c r="B19" s="12" t="s">
        <v>162</v>
      </c>
      <c r="C19" s="12" t="s">
        <v>21</v>
      </c>
      <c r="D19" s="12" t="s">
        <v>186</v>
      </c>
      <c r="E19" s="9" t="s">
        <v>158</v>
      </c>
      <c r="F19" s="13">
        <f>G19+J19</f>
        <v>4047714</v>
      </c>
      <c r="G19" s="13">
        <v>4047714</v>
      </c>
      <c r="H19" s="13">
        <v>2544046</v>
      </c>
      <c r="I19" s="13">
        <v>303750</v>
      </c>
      <c r="J19" s="13"/>
      <c r="K19" s="13">
        <f>M19+P19</f>
        <v>4788</v>
      </c>
      <c r="L19" s="13"/>
      <c r="M19" s="13">
        <v>4788</v>
      </c>
      <c r="N19" s="13"/>
      <c r="O19" s="13"/>
      <c r="P19" s="13"/>
      <c r="Q19" s="13">
        <f>F19+K19</f>
        <v>4052502</v>
      </c>
      <c r="R19" s="13">
        <f>S19+Y19</f>
        <v>95379</v>
      </c>
      <c r="S19" s="13">
        <v>95379</v>
      </c>
      <c r="T19" s="13">
        <v>28999</v>
      </c>
      <c r="U19" s="13"/>
      <c r="V19" s="13"/>
      <c r="W19" s="13">
        <f>Y19+AB19</f>
        <v>0</v>
      </c>
      <c r="X19" s="13"/>
      <c r="Y19" s="13"/>
      <c r="Z19" s="13"/>
      <c r="AA19" s="13"/>
      <c r="AB19" s="13"/>
      <c r="AC19" s="13">
        <f>R19+W19</f>
        <v>95379</v>
      </c>
      <c r="AD19" s="8">
        <f t="shared" si="3"/>
        <v>4143093</v>
      </c>
      <c r="AE19" s="8">
        <f t="shared" si="4"/>
        <v>4143093</v>
      </c>
      <c r="AF19" s="8">
        <f t="shared" si="5"/>
        <v>2573045</v>
      </c>
      <c r="AG19" s="8">
        <f t="shared" si="6"/>
        <v>303750</v>
      </c>
      <c r="AH19" s="8">
        <f t="shared" si="7"/>
        <v>0</v>
      </c>
      <c r="AI19" s="8">
        <f t="shared" si="8"/>
        <v>4788</v>
      </c>
      <c r="AJ19" s="8">
        <f t="shared" si="9"/>
        <v>0</v>
      </c>
      <c r="AK19" s="8">
        <f t="shared" si="10"/>
        <v>4788</v>
      </c>
      <c r="AL19" s="8">
        <f t="shared" si="11"/>
        <v>0</v>
      </c>
      <c r="AM19" s="8">
        <f t="shared" si="12"/>
        <v>0</v>
      </c>
      <c r="AN19" s="8">
        <f t="shared" si="13"/>
        <v>0</v>
      </c>
      <c r="AO19" s="8">
        <f t="shared" si="14"/>
        <v>4147881</v>
      </c>
    </row>
    <row r="20" spans="1:41" s="20" customFormat="1" ht="24.75" customHeight="1">
      <c r="A20" s="10" t="s">
        <v>240</v>
      </c>
      <c r="B20" s="10"/>
      <c r="C20" s="10"/>
      <c r="D20" s="10"/>
      <c r="E20" s="11" t="s">
        <v>7</v>
      </c>
      <c r="F20" s="8">
        <f>F21</f>
        <v>20638974</v>
      </c>
      <c r="G20" s="8">
        <f aca="true" t="shared" si="15" ref="G20:AC20">G21</f>
        <v>20638974</v>
      </c>
      <c r="H20" s="8">
        <f t="shared" si="15"/>
        <v>810497</v>
      </c>
      <c r="I20" s="8">
        <f t="shared" si="15"/>
        <v>39385</v>
      </c>
      <c r="J20" s="8">
        <f t="shared" si="15"/>
        <v>0</v>
      </c>
      <c r="K20" s="8">
        <f t="shared" si="15"/>
        <v>1287500</v>
      </c>
      <c r="L20" s="8">
        <f t="shared" si="15"/>
        <v>1287500</v>
      </c>
      <c r="M20" s="8">
        <f t="shared" si="15"/>
        <v>0</v>
      </c>
      <c r="N20" s="8">
        <f t="shared" si="15"/>
        <v>0</v>
      </c>
      <c r="O20" s="8">
        <f t="shared" si="15"/>
        <v>0</v>
      </c>
      <c r="P20" s="8">
        <f t="shared" si="15"/>
        <v>1287500</v>
      </c>
      <c r="Q20" s="8">
        <f t="shared" si="15"/>
        <v>21926474</v>
      </c>
      <c r="R20" s="8">
        <f>R21</f>
        <v>3233217</v>
      </c>
      <c r="S20" s="8">
        <f t="shared" si="15"/>
        <v>3233217</v>
      </c>
      <c r="T20" s="8">
        <f t="shared" si="15"/>
        <v>0</v>
      </c>
      <c r="U20" s="8">
        <f t="shared" si="15"/>
        <v>0</v>
      </c>
      <c r="V20" s="8">
        <f t="shared" si="15"/>
        <v>0</v>
      </c>
      <c r="W20" s="8">
        <f t="shared" si="15"/>
        <v>766276</v>
      </c>
      <c r="X20" s="8">
        <f t="shared" si="15"/>
        <v>766276</v>
      </c>
      <c r="Y20" s="8">
        <f t="shared" si="15"/>
        <v>0</v>
      </c>
      <c r="Z20" s="8">
        <f t="shared" si="15"/>
        <v>0</v>
      </c>
      <c r="AA20" s="8">
        <f t="shared" si="15"/>
        <v>0</v>
      </c>
      <c r="AB20" s="8">
        <f t="shared" si="15"/>
        <v>766276</v>
      </c>
      <c r="AC20" s="8">
        <f t="shared" si="15"/>
        <v>3999493</v>
      </c>
      <c r="AD20" s="8">
        <f t="shared" si="3"/>
        <v>23872191</v>
      </c>
      <c r="AE20" s="8">
        <f t="shared" si="4"/>
        <v>23872191</v>
      </c>
      <c r="AF20" s="8">
        <f t="shared" si="5"/>
        <v>810497</v>
      </c>
      <c r="AG20" s="8">
        <f t="shared" si="6"/>
        <v>39385</v>
      </c>
      <c r="AH20" s="8">
        <f t="shared" si="7"/>
        <v>0</v>
      </c>
      <c r="AI20" s="8">
        <f t="shared" si="8"/>
        <v>2053776</v>
      </c>
      <c r="AJ20" s="8">
        <f t="shared" si="9"/>
        <v>2053776</v>
      </c>
      <c r="AK20" s="8">
        <f t="shared" si="10"/>
        <v>0</v>
      </c>
      <c r="AL20" s="8">
        <f t="shared" si="11"/>
        <v>0</v>
      </c>
      <c r="AM20" s="8">
        <f t="shared" si="12"/>
        <v>0</v>
      </c>
      <c r="AN20" s="8">
        <f t="shared" si="13"/>
        <v>2053776</v>
      </c>
      <c r="AO20" s="8">
        <f t="shared" si="14"/>
        <v>25925967</v>
      </c>
    </row>
    <row r="21" spans="1:41" s="20" customFormat="1" ht="24.75" customHeight="1">
      <c r="A21" s="10" t="s">
        <v>241</v>
      </c>
      <c r="B21" s="10"/>
      <c r="C21" s="10"/>
      <c r="D21" s="10"/>
      <c r="E21" s="11" t="s">
        <v>7</v>
      </c>
      <c r="F21" s="8">
        <f>F23+F25+F27+F29+F31+F33+F38+F40+F41+F43+F46+F48+F50+F51+F56+F57+F59+F22+F53+F54+F58</f>
        <v>20638974</v>
      </c>
      <c r="G21" s="8">
        <f aca="true" t="shared" si="16" ref="G21:Q21">G23+G25+G27+G29+G31+G33+G38+G40+G41+G43+G46+G48+G50+G51+G56+G57+G59+G22+G53+G54+G58</f>
        <v>20638974</v>
      </c>
      <c r="H21" s="8">
        <f t="shared" si="16"/>
        <v>810497</v>
      </c>
      <c r="I21" s="8">
        <f t="shared" si="16"/>
        <v>39385</v>
      </c>
      <c r="J21" s="8">
        <f t="shared" si="16"/>
        <v>0</v>
      </c>
      <c r="K21" s="8">
        <f t="shared" si="16"/>
        <v>1287500</v>
      </c>
      <c r="L21" s="8">
        <f t="shared" si="16"/>
        <v>1287500</v>
      </c>
      <c r="M21" s="8">
        <f t="shared" si="16"/>
        <v>0</v>
      </c>
      <c r="N21" s="8">
        <f t="shared" si="16"/>
        <v>0</v>
      </c>
      <c r="O21" s="8">
        <f t="shared" si="16"/>
        <v>0</v>
      </c>
      <c r="P21" s="8">
        <f t="shared" si="16"/>
        <v>1287500</v>
      </c>
      <c r="Q21" s="8">
        <f t="shared" si="16"/>
        <v>21926474</v>
      </c>
      <c r="R21" s="8">
        <f aca="true" t="shared" si="17" ref="R21:AC21">R23+R25+R27+R29+R31+R33+R38+R40+R41+R43+R46+R48+R50+R51+R56+R57+R59+R22+R53+R54</f>
        <v>3233217</v>
      </c>
      <c r="S21" s="8">
        <f t="shared" si="17"/>
        <v>3233217</v>
      </c>
      <c r="T21" s="8">
        <f t="shared" si="17"/>
        <v>0</v>
      </c>
      <c r="U21" s="8">
        <f t="shared" si="17"/>
        <v>0</v>
      </c>
      <c r="V21" s="8">
        <f t="shared" si="17"/>
        <v>0</v>
      </c>
      <c r="W21" s="8">
        <f t="shared" si="17"/>
        <v>766276</v>
      </c>
      <c r="X21" s="8">
        <f>X23+X25+X27+X29+X31+X33+X38+X40+X41+X43+X46+X48+X50+X51+X56+X57+X59+X22+X53+X54+X58</f>
        <v>766276</v>
      </c>
      <c r="Y21" s="8">
        <f t="shared" si="17"/>
        <v>0</v>
      </c>
      <c r="Z21" s="8">
        <f t="shared" si="17"/>
        <v>0</v>
      </c>
      <c r="AA21" s="8">
        <f t="shared" si="17"/>
        <v>0</v>
      </c>
      <c r="AB21" s="8">
        <f t="shared" si="17"/>
        <v>766276</v>
      </c>
      <c r="AC21" s="8">
        <f t="shared" si="17"/>
        <v>3999493</v>
      </c>
      <c r="AD21" s="8">
        <f t="shared" si="3"/>
        <v>23872191</v>
      </c>
      <c r="AE21" s="8">
        <f t="shared" si="4"/>
        <v>23872191</v>
      </c>
      <c r="AF21" s="8">
        <f t="shared" si="5"/>
        <v>810497</v>
      </c>
      <c r="AG21" s="8">
        <f t="shared" si="6"/>
        <v>39385</v>
      </c>
      <c r="AH21" s="8">
        <f t="shared" si="7"/>
        <v>0</v>
      </c>
      <c r="AI21" s="8">
        <f t="shared" si="8"/>
        <v>2053776</v>
      </c>
      <c r="AJ21" s="8">
        <f t="shared" si="9"/>
        <v>2053776</v>
      </c>
      <c r="AK21" s="8">
        <f t="shared" si="10"/>
        <v>0</v>
      </c>
      <c r="AL21" s="8">
        <f t="shared" si="11"/>
        <v>0</v>
      </c>
      <c r="AM21" s="8">
        <f t="shared" si="12"/>
        <v>0</v>
      </c>
      <c r="AN21" s="8">
        <f t="shared" si="13"/>
        <v>2053776</v>
      </c>
      <c r="AO21" s="8">
        <f t="shared" si="14"/>
        <v>25925967</v>
      </c>
    </row>
    <row r="22" spans="1:41" s="20" customFormat="1" ht="26.25" customHeight="1">
      <c r="A22" s="12" t="s">
        <v>329</v>
      </c>
      <c r="B22" s="12" t="s">
        <v>138</v>
      </c>
      <c r="C22" s="12" t="s">
        <v>135</v>
      </c>
      <c r="D22" s="12" t="s">
        <v>187</v>
      </c>
      <c r="E22" s="9" t="s">
        <v>330</v>
      </c>
      <c r="F22" s="13">
        <f>G22+J22</f>
        <v>90240</v>
      </c>
      <c r="G22" s="13">
        <v>90240</v>
      </c>
      <c r="H22" s="13"/>
      <c r="I22" s="13"/>
      <c r="J22" s="13"/>
      <c r="K22" s="13">
        <f>M22+P22</f>
        <v>0</v>
      </c>
      <c r="L22" s="13"/>
      <c r="M22" s="13"/>
      <c r="N22" s="13"/>
      <c r="O22" s="13"/>
      <c r="P22" s="13"/>
      <c r="Q22" s="13">
        <f>F22+K22</f>
        <v>90240</v>
      </c>
      <c r="R22" s="13">
        <f>S22+V22</f>
        <v>0</v>
      </c>
      <c r="S22" s="13"/>
      <c r="T22" s="13"/>
      <c r="U22" s="13"/>
      <c r="V22" s="13"/>
      <c r="W22" s="13">
        <f>Y22+AB22</f>
        <v>0</v>
      </c>
      <c r="X22" s="13"/>
      <c r="Y22" s="13"/>
      <c r="Z22" s="13"/>
      <c r="AA22" s="13"/>
      <c r="AB22" s="13"/>
      <c r="AC22" s="13">
        <f>R22+W22</f>
        <v>0</v>
      </c>
      <c r="AD22" s="8">
        <f t="shared" si="3"/>
        <v>90240</v>
      </c>
      <c r="AE22" s="8">
        <f t="shared" si="4"/>
        <v>90240</v>
      </c>
      <c r="AF22" s="8">
        <f t="shared" si="5"/>
        <v>0</v>
      </c>
      <c r="AG22" s="8">
        <f t="shared" si="6"/>
        <v>0</v>
      </c>
      <c r="AH22" s="8">
        <f t="shared" si="7"/>
        <v>0</v>
      </c>
      <c r="AI22" s="8">
        <f t="shared" si="8"/>
        <v>0</v>
      </c>
      <c r="AJ22" s="8">
        <f t="shared" si="9"/>
        <v>0</v>
      </c>
      <c r="AK22" s="8">
        <f t="shared" si="10"/>
        <v>0</v>
      </c>
      <c r="AL22" s="8">
        <f t="shared" si="11"/>
        <v>0</v>
      </c>
      <c r="AM22" s="8">
        <f t="shared" si="12"/>
        <v>0</v>
      </c>
      <c r="AN22" s="8">
        <f t="shared" si="13"/>
        <v>0</v>
      </c>
      <c r="AO22" s="8">
        <f t="shared" si="14"/>
        <v>90240</v>
      </c>
    </row>
    <row r="23" spans="1:41" s="20" customFormat="1" ht="47.25" customHeight="1" hidden="1">
      <c r="A23" s="12" t="s">
        <v>402</v>
      </c>
      <c r="B23" s="12" t="s">
        <v>31</v>
      </c>
      <c r="C23" s="12"/>
      <c r="D23" s="12" t="s">
        <v>142</v>
      </c>
      <c r="E23" s="9" t="s">
        <v>165</v>
      </c>
      <c r="F23" s="8">
        <f>F24</f>
        <v>0</v>
      </c>
      <c r="G23" s="8">
        <f aca="true" t="shared" si="18" ref="G23:AC23">G24</f>
        <v>0</v>
      </c>
      <c r="H23" s="8">
        <f t="shared" si="18"/>
        <v>0</v>
      </c>
      <c r="I23" s="8">
        <f t="shared" si="18"/>
        <v>0</v>
      </c>
      <c r="J23" s="8">
        <f t="shared" si="18"/>
        <v>0</v>
      </c>
      <c r="K23" s="8">
        <f t="shared" si="18"/>
        <v>0</v>
      </c>
      <c r="L23" s="8">
        <f t="shared" si="18"/>
        <v>0</v>
      </c>
      <c r="M23" s="8">
        <f t="shared" si="18"/>
        <v>0</v>
      </c>
      <c r="N23" s="8">
        <f t="shared" si="18"/>
        <v>0</v>
      </c>
      <c r="O23" s="8">
        <f t="shared" si="18"/>
        <v>0</v>
      </c>
      <c r="P23" s="8">
        <f t="shared" si="18"/>
        <v>0</v>
      </c>
      <c r="Q23" s="8">
        <f t="shared" si="18"/>
        <v>0</v>
      </c>
      <c r="R23" s="8">
        <f>R24</f>
        <v>0</v>
      </c>
      <c r="S23" s="8">
        <f t="shared" si="18"/>
        <v>0</v>
      </c>
      <c r="T23" s="8">
        <f t="shared" si="18"/>
        <v>0</v>
      </c>
      <c r="U23" s="8">
        <f t="shared" si="18"/>
        <v>0</v>
      </c>
      <c r="V23" s="8">
        <f t="shared" si="18"/>
        <v>0</v>
      </c>
      <c r="W23" s="8">
        <f t="shared" si="18"/>
        <v>0</v>
      </c>
      <c r="X23" s="8">
        <f t="shared" si="18"/>
        <v>0</v>
      </c>
      <c r="Y23" s="8">
        <f t="shared" si="18"/>
        <v>0</v>
      </c>
      <c r="Z23" s="8">
        <f t="shared" si="18"/>
        <v>0</v>
      </c>
      <c r="AA23" s="8">
        <f t="shared" si="18"/>
        <v>0</v>
      </c>
      <c r="AB23" s="8">
        <f t="shared" si="18"/>
        <v>0</v>
      </c>
      <c r="AC23" s="8">
        <f t="shared" si="18"/>
        <v>0</v>
      </c>
      <c r="AD23" s="8">
        <f t="shared" si="3"/>
        <v>0</v>
      </c>
      <c r="AE23" s="8">
        <f t="shared" si="4"/>
        <v>0</v>
      </c>
      <c r="AF23" s="8">
        <f t="shared" si="5"/>
        <v>0</v>
      </c>
      <c r="AG23" s="8">
        <f t="shared" si="6"/>
        <v>0</v>
      </c>
      <c r="AH23" s="8">
        <f t="shared" si="7"/>
        <v>0</v>
      </c>
      <c r="AI23" s="8">
        <f t="shared" si="8"/>
        <v>0</v>
      </c>
      <c r="AJ23" s="8">
        <f t="shared" si="9"/>
        <v>0</v>
      </c>
      <c r="AK23" s="8">
        <f t="shared" si="10"/>
        <v>0</v>
      </c>
      <c r="AL23" s="8">
        <f t="shared" si="11"/>
        <v>0</v>
      </c>
      <c r="AM23" s="8">
        <f t="shared" si="12"/>
        <v>0</v>
      </c>
      <c r="AN23" s="8">
        <f t="shared" si="13"/>
        <v>0</v>
      </c>
      <c r="AO23" s="8">
        <f t="shared" si="14"/>
        <v>0</v>
      </c>
    </row>
    <row r="24" spans="1:41" s="20" customFormat="1" ht="24.75" customHeight="1" hidden="1">
      <c r="A24" s="12" t="s">
        <v>403</v>
      </c>
      <c r="B24" s="12" t="s">
        <v>206</v>
      </c>
      <c r="C24" s="36" t="s">
        <v>32</v>
      </c>
      <c r="D24" s="30" t="s">
        <v>404</v>
      </c>
      <c r="E24" s="9" t="s">
        <v>404</v>
      </c>
      <c r="F24" s="8">
        <f>G24+J24</f>
        <v>0</v>
      </c>
      <c r="G24" s="8"/>
      <c r="H24" s="8"/>
      <c r="I24" s="8"/>
      <c r="J24" s="8"/>
      <c r="K24" s="8">
        <f>M24+P24</f>
        <v>0</v>
      </c>
      <c r="L24" s="8"/>
      <c r="M24" s="8"/>
      <c r="N24" s="8"/>
      <c r="O24" s="8"/>
      <c r="P24" s="8"/>
      <c r="Q24" s="8">
        <f>F24+K24</f>
        <v>0</v>
      </c>
      <c r="R24" s="8">
        <f>S24+V24</f>
        <v>0</v>
      </c>
      <c r="S24" s="8"/>
      <c r="T24" s="8"/>
      <c r="U24" s="8"/>
      <c r="V24" s="8"/>
      <c r="W24" s="8">
        <f>Y24+AB24</f>
        <v>0</v>
      </c>
      <c r="X24" s="8"/>
      <c r="Y24" s="8"/>
      <c r="Z24" s="8"/>
      <c r="AA24" s="8"/>
      <c r="AB24" s="8"/>
      <c r="AC24" s="8">
        <f>R24+W24</f>
        <v>0</v>
      </c>
      <c r="AD24" s="8">
        <f t="shared" si="3"/>
        <v>0</v>
      </c>
      <c r="AE24" s="8">
        <f t="shared" si="4"/>
        <v>0</v>
      </c>
      <c r="AF24" s="8">
        <f t="shared" si="5"/>
        <v>0</v>
      </c>
      <c r="AG24" s="8">
        <f t="shared" si="6"/>
        <v>0</v>
      </c>
      <c r="AH24" s="8">
        <f t="shared" si="7"/>
        <v>0</v>
      </c>
      <c r="AI24" s="8">
        <f t="shared" si="8"/>
        <v>0</v>
      </c>
      <c r="AJ24" s="8">
        <f t="shared" si="9"/>
        <v>0</v>
      </c>
      <c r="AK24" s="8">
        <f t="shared" si="10"/>
        <v>0</v>
      </c>
      <c r="AL24" s="8">
        <f t="shared" si="11"/>
        <v>0</v>
      </c>
      <c r="AM24" s="8">
        <f t="shared" si="12"/>
        <v>0</v>
      </c>
      <c r="AN24" s="8">
        <f t="shared" si="13"/>
        <v>0</v>
      </c>
      <c r="AO24" s="8">
        <f t="shared" si="14"/>
        <v>0</v>
      </c>
    </row>
    <row r="25" spans="1:41" s="20" customFormat="1" ht="27.75" customHeight="1" hidden="1">
      <c r="A25" s="12" t="s">
        <v>242</v>
      </c>
      <c r="B25" s="12" t="s">
        <v>166</v>
      </c>
      <c r="C25" s="12"/>
      <c r="D25" s="12"/>
      <c r="E25" s="32" t="s">
        <v>357</v>
      </c>
      <c r="F25" s="8">
        <f>F26</f>
        <v>5023161</v>
      </c>
      <c r="G25" s="8">
        <f aca="true" t="shared" si="19" ref="G25:AC25">G26</f>
        <v>5023161</v>
      </c>
      <c r="H25" s="8">
        <f t="shared" si="19"/>
        <v>0</v>
      </c>
      <c r="I25" s="8">
        <f t="shared" si="19"/>
        <v>0</v>
      </c>
      <c r="J25" s="8">
        <f t="shared" si="19"/>
        <v>0</v>
      </c>
      <c r="K25" s="8">
        <f t="shared" si="19"/>
        <v>487500</v>
      </c>
      <c r="L25" s="8">
        <f t="shared" si="19"/>
        <v>487500</v>
      </c>
      <c r="M25" s="8">
        <f t="shared" si="19"/>
        <v>0</v>
      </c>
      <c r="N25" s="8">
        <f t="shared" si="19"/>
        <v>0</v>
      </c>
      <c r="O25" s="8">
        <f t="shared" si="19"/>
        <v>0</v>
      </c>
      <c r="P25" s="8">
        <f t="shared" si="19"/>
        <v>487500</v>
      </c>
      <c r="Q25" s="8">
        <f t="shared" si="19"/>
        <v>5510661</v>
      </c>
      <c r="R25" s="8">
        <f t="shared" si="19"/>
        <v>348267</v>
      </c>
      <c r="S25" s="8">
        <f t="shared" si="19"/>
        <v>348267</v>
      </c>
      <c r="T25" s="8">
        <f t="shared" si="19"/>
        <v>0</v>
      </c>
      <c r="U25" s="8">
        <f t="shared" si="19"/>
        <v>0</v>
      </c>
      <c r="V25" s="8">
        <f t="shared" si="19"/>
        <v>0</v>
      </c>
      <c r="W25" s="8">
        <f t="shared" si="19"/>
        <v>121000</v>
      </c>
      <c r="X25" s="8">
        <f t="shared" si="19"/>
        <v>121000</v>
      </c>
      <c r="Y25" s="8">
        <f t="shared" si="19"/>
        <v>0</v>
      </c>
      <c r="Z25" s="8">
        <f t="shared" si="19"/>
        <v>0</v>
      </c>
      <c r="AA25" s="8">
        <f t="shared" si="19"/>
        <v>0</v>
      </c>
      <c r="AB25" s="8">
        <f t="shared" si="19"/>
        <v>121000</v>
      </c>
      <c r="AC25" s="8">
        <f t="shared" si="19"/>
        <v>469267</v>
      </c>
      <c r="AD25" s="8">
        <f t="shared" si="3"/>
        <v>5371428</v>
      </c>
      <c r="AE25" s="8">
        <f t="shared" si="4"/>
        <v>5371428</v>
      </c>
      <c r="AF25" s="8">
        <f t="shared" si="5"/>
        <v>0</v>
      </c>
      <c r="AG25" s="8">
        <f t="shared" si="6"/>
        <v>0</v>
      </c>
      <c r="AH25" s="8">
        <f t="shared" si="7"/>
        <v>0</v>
      </c>
      <c r="AI25" s="8">
        <f t="shared" si="8"/>
        <v>608500</v>
      </c>
      <c r="AJ25" s="8">
        <f t="shared" si="9"/>
        <v>608500</v>
      </c>
      <c r="AK25" s="8">
        <f t="shared" si="10"/>
        <v>0</v>
      </c>
      <c r="AL25" s="8">
        <f t="shared" si="11"/>
        <v>0</v>
      </c>
      <c r="AM25" s="8">
        <f t="shared" si="12"/>
        <v>0</v>
      </c>
      <c r="AN25" s="8">
        <f t="shared" si="13"/>
        <v>608500</v>
      </c>
      <c r="AO25" s="8">
        <f t="shared" si="14"/>
        <v>5979928</v>
      </c>
    </row>
    <row r="26" spans="1:41" s="20" customFormat="1" ht="40.5" customHeight="1">
      <c r="A26" s="12" t="s">
        <v>243</v>
      </c>
      <c r="B26" s="12" t="s">
        <v>167</v>
      </c>
      <c r="C26" s="12" t="s">
        <v>339</v>
      </c>
      <c r="D26" s="12" t="s">
        <v>187</v>
      </c>
      <c r="E26" s="9" t="s">
        <v>322</v>
      </c>
      <c r="F26" s="13">
        <f>G26+J26</f>
        <v>5023161</v>
      </c>
      <c r="G26" s="13">
        <v>5023161</v>
      </c>
      <c r="H26" s="13"/>
      <c r="I26" s="13"/>
      <c r="J26" s="13"/>
      <c r="K26" s="13">
        <f>M26+P26</f>
        <v>487500</v>
      </c>
      <c r="L26" s="13">
        <v>487500</v>
      </c>
      <c r="M26" s="13"/>
      <c r="N26" s="13"/>
      <c r="O26" s="13"/>
      <c r="P26" s="13">
        <v>487500</v>
      </c>
      <c r="Q26" s="13">
        <f>F26+K26</f>
        <v>5510661</v>
      </c>
      <c r="R26" s="13">
        <f>S26+V26</f>
        <v>348267</v>
      </c>
      <c r="S26" s="13">
        <v>348267</v>
      </c>
      <c r="T26" s="13"/>
      <c r="U26" s="13"/>
      <c r="V26" s="13"/>
      <c r="W26" s="13">
        <f>Y26+AB26</f>
        <v>121000</v>
      </c>
      <c r="X26" s="13">
        <v>121000</v>
      </c>
      <c r="Y26" s="13"/>
      <c r="Z26" s="13"/>
      <c r="AA26" s="13"/>
      <c r="AB26" s="13">
        <v>121000</v>
      </c>
      <c r="AC26" s="13">
        <f>R26+W26</f>
        <v>469267</v>
      </c>
      <c r="AD26" s="8">
        <f t="shared" si="3"/>
        <v>5371428</v>
      </c>
      <c r="AE26" s="8">
        <f t="shared" si="4"/>
        <v>5371428</v>
      </c>
      <c r="AF26" s="8">
        <f t="shared" si="5"/>
        <v>0</v>
      </c>
      <c r="AG26" s="8">
        <f t="shared" si="6"/>
        <v>0</v>
      </c>
      <c r="AH26" s="8">
        <f t="shared" si="7"/>
        <v>0</v>
      </c>
      <c r="AI26" s="8">
        <f t="shared" si="8"/>
        <v>608500</v>
      </c>
      <c r="AJ26" s="8">
        <f t="shared" si="9"/>
        <v>608500</v>
      </c>
      <c r="AK26" s="8">
        <f t="shared" si="10"/>
        <v>0</v>
      </c>
      <c r="AL26" s="8">
        <f t="shared" si="11"/>
        <v>0</v>
      </c>
      <c r="AM26" s="8">
        <f t="shared" si="12"/>
        <v>0</v>
      </c>
      <c r="AN26" s="8">
        <f t="shared" si="13"/>
        <v>608500</v>
      </c>
      <c r="AO26" s="8">
        <f t="shared" si="14"/>
        <v>5979928</v>
      </c>
    </row>
    <row r="27" spans="1:41" s="20" customFormat="1" ht="24.75" customHeight="1" hidden="1">
      <c r="A27" s="12" t="s">
        <v>244</v>
      </c>
      <c r="B27" s="12" t="s">
        <v>179</v>
      </c>
      <c r="C27" s="12"/>
      <c r="D27" s="12" t="s">
        <v>188</v>
      </c>
      <c r="E27" s="9" t="s">
        <v>192</v>
      </c>
      <c r="F27" s="8">
        <f>F28</f>
        <v>187640</v>
      </c>
      <c r="G27" s="8">
        <f aca="true" t="shared" si="20" ref="G27:AO27">G28</f>
        <v>187640</v>
      </c>
      <c r="H27" s="8">
        <f t="shared" si="20"/>
        <v>0</v>
      </c>
      <c r="I27" s="8">
        <f t="shared" si="20"/>
        <v>0</v>
      </c>
      <c r="J27" s="8">
        <f t="shared" si="20"/>
        <v>0</v>
      </c>
      <c r="K27" s="8">
        <f t="shared" si="20"/>
        <v>0</v>
      </c>
      <c r="L27" s="8">
        <f t="shared" si="20"/>
        <v>0</v>
      </c>
      <c r="M27" s="8">
        <f t="shared" si="20"/>
        <v>0</v>
      </c>
      <c r="N27" s="8">
        <f t="shared" si="20"/>
        <v>0</v>
      </c>
      <c r="O27" s="8">
        <f t="shared" si="20"/>
        <v>0</v>
      </c>
      <c r="P27" s="8">
        <f t="shared" si="20"/>
        <v>0</v>
      </c>
      <c r="Q27" s="8">
        <f t="shared" si="20"/>
        <v>187640</v>
      </c>
      <c r="R27" s="8">
        <f t="shared" si="20"/>
        <v>0</v>
      </c>
      <c r="S27" s="8">
        <f t="shared" si="20"/>
        <v>0</v>
      </c>
      <c r="T27" s="8">
        <f t="shared" si="20"/>
        <v>0</v>
      </c>
      <c r="U27" s="8">
        <f t="shared" si="20"/>
        <v>0</v>
      </c>
      <c r="V27" s="8">
        <f t="shared" si="20"/>
        <v>0</v>
      </c>
      <c r="W27" s="8">
        <f t="shared" si="20"/>
        <v>0</v>
      </c>
      <c r="X27" s="8">
        <f t="shared" si="20"/>
        <v>0</v>
      </c>
      <c r="Y27" s="8">
        <f t="shared" si="20"/>
        <v>0</v>
      </c>
      <c r="Z27" s="8">
        <f t="shared" si="20"/>
        <v>0</v>
      </c>
      <c r="AA27" s="8">
        <f t="shared" si="20"/>
        <v>0</v>
      </c>
      <c r="AB27" s="8">
        <f t="shared" si="20"/>
        <v>0</v>
      </c>
      <c r="AC27" s="8">
        <f t="shared" si="20"/>
        <v>0</v>
      </c>
      <c r="AD27" s="8">
        <f t="shared" si="20"/>
        <v>187640</v>
      </c>
      <c r="AE27" s="8">
        <f t="shared" si="20"/>
        <v>187640</v>
      </c>
      <c r="AF27" s="8">
        <f t="shared" si="20"/>
        <v>0</v>
      </c>
      <c r="AG27" s="8">
        <f t="shared" si="20"/>
        <v>0</v>
      </c>
      <c r="AH27" s="8">
        <f t="shared" si="20"/>
        <v>0</v>
      </c>
      <c r="AI27" s="8">
        <f t="shared" si="20"/>
        <v>0</v>
      </c>
      <c r="AJ27" s="8">
        <f t="shared" si="9"/>
        <v>0</v>
      </c>
      <c r="AK27" s="8">
        <f t="shared" si="20"/>
        <v>0</v>
      </c>
      <c r="AL27" s="8">
        <f t="shared" si="20"/>
        <v>0</v>
      </c>
      <c r="AM27" s="8">
        <f t="shared" si="20"/>
        <v>0</v>
      </c>
      <c r="AN27" s="8">
        <f t="shared" si="20"/>
        <v>0</v>
      </c>
      <c r="AO27" s="8">
        <f t="shared" si="20"/>
        <v>187640</v>
      </c>
    </row>
    <row r="28" spans="1:41" s="20" customFormat="1" ht="39" customHeight="1">
      <c r="A28" s="12" t="s">
        <v>366</v>
      </c>
      <c r="B28" s="12" t="s">
        <v>365</v>
      </c>
      <c r="C28" s="12" t="s">
        <v>33</v>
      </c>
      <c r="D28" s="12" t="s">
        <v>189</v>
      </c>
      <c r="E28" s="9" t="s">
        <v>367</v>
      </c>
      <c r="F28" s="13">
        <f>G28+J28</f>
        <v>187640</v>
      </c>
      <c r="G28" s="13">
        <v>187640</v>
      </c>
      <c r="H28" s="8"/>
      <c r="I28" s="8"/>
      <c r="J28" s="8"/>
      <c r="K28" s="8">
        <f>M28+P28</f>
        <v>0</v>
      </c>
      <c r="L28" s="8"/>
      <c r="M28" s="8"/>
      <c r="N28" s="8"/>
      <c r="O28" s="8"/>
      <c r="P28" s="8"/>
      <c r="Q28" s="8">
        <f>F28+K28</f>
        <v>187640</v>
      </c>
      <c r="R28" s="8">
        <f>S28+V28</f>
        <v>0</v>
      </c>
      <c r="S28" s="8"/>
      <c r="T28" s="8"/>
      <c r="U28" s="8"/>
      <c r="V28" s="8"/>
      <c r="W28" s="8">
        <f>Y28+AB28</f>
        <v>0</v>
      </c>
      <c r="X28" s="8"/>
      <c r="Y28" s="8"/>
      <c r="Z28" s="8"/>
      <c r="AA28" s="8"/>
      <c r="AB28" s="8"/>
      <c r="AC28" s="8">
        <f>R28+W28</f>
        <v>0</v>
      </c>
      <c r="AD28" s="8">
        <f aca="true" t="shared" si="21" ref="AD28:AD66">F28+R28</f>
        <v>187640</v>
      </c>
      <c r="AE28" s="8">
        <f aca="true" t="shared" si="22" ref="AE28:AE66">G28+S28</f>
        <v>187640</v>
      </c>
      <c r="AF28" s="8">
        <f aca="true" t="shared" si="23" ref="AF28:AF66">H28+T28</f>
        <v>0</v>
      </c>
      <c r="AG28" s="8">
        <f aca="true" t="shared" si="24" ref="AG28:AG66">I28+U28</f>
        <v>0</v>
      </c>
      <c r="AH28" s="8">
        <f aca="true" t="shared" si="25" ref="AH28:AH66">J28+V28</f>
        <v>0</v>
      </c>
      <c r="AI28" s="8">
        <f aca="true" t="shared" si="26" ref="AI28:AI66">K28+W28</f>
        <v>0</v>
      </c>
      <c r="AJ28" s="8">
        <f t="shared" si="9"/>
        <v>0</v>
      </c>
      <c r="AK28" s="8">
        <f aca="true" t="shared" si="27" ref="AK28:AK66">M28+Y28</f>
        <v>0</v>
      </c>
      <c r="AL28" s="8">
        <f aca="true" t="shared" si="28" ref="AL28:AL66">N28+Z28</f>
        <v>0</v>
      </c>
      <c r="AM28" s="8">
        <f aca="true" t="shared" si="29" ref="AM28:AM66">O28+AA28</f>
        <v>0</v>
      </c>
      <c r="AN28" s="8">
        <f aca="true" t="shared" si="30" ref="AN28:AN66">P28+AB28</f>
        <v>0</v>
      </c>
      <c r="AO28" s="8">
        <f aca="true" t="shared" si="31" ref="AO28:AO66">Q28+AC28</f>
        <v>187640</v>
      </c>
    </row>
    <row r="29" spans="1:41" s="20" customFormat="1" ht="1.5" customHeight="1">
      <c r="A29" s="12" t="s">
        <v>245</v>
      </c>
      <c r="B29" s="12" t="s">
        <v>168</v>
      </c>
      <c r="C29" s="12"/>
      <c r="D29" s="12" t="s">
        <v>190</v>
      </c>
      <c r="E29" s="31" t="s">
        <v>169</v>
      </c>
      <c r="F29" s="13">
        <f>F30</f>
        <v>746304</v>
      </c>
      <c r="G29" s="13">
        <f aca="true" t="shared" si="32" ref="G29:AC29">G30</f>
        <v>746304</v>
      </c>
      <c r="H29" s="13">
        <f t="shared" si="32"/>
        <v>0</v>
      </c>
      <c r="I29" s="13">
        <f t="shared" si="32"/>
        <v>0</v>
      </c>
      <c r="J29" s="13">
        <f t="shared" si="32"/>
        <v>0</v>
      </c>
      <c r="K29" s="13">
        <f t="shared" si="32"/>
        <v>0</v>
      </c>
      <c r="L29" s="13">
        <f t="shared" si="32"/>
        <v>0</v>
      </c>
      <c r="M29" s="13">
        <f t="shared" si="32"/>
        <v>0</v>
      </c>
      <c r="N29" s="13">
        <f t="shared" si="32"/>
        <v>0</v>
      </c>
      <c r="O29" s="13">
        <f t="shared" si="32"/>
        <v>0</v>
      </c>
      <c r="P29" s="13">
        <f t="shared" si="32"/>
        <v>0</v>
      </c>
      <c r="Q29" s="13">
        <f t="shared" si="32"/>
        <v>746304</v>
      </c>
      <c r="R29" s="13">
        <f t="shared" si="32"/>
        <v>81000</v>
      </c>
      <c r="S29" s="13">
        <f t="shared" si="32"/>
        <v>81000</v>
      </c>
      <c r="T29" s="13">
        <f t="shared" si="32"/>
        <v>0</v>
      </c>
      <c r="U29" s="13">
        <f t="shared" si="32"/>
        <v>0</v>
      </c>
      <c r="V29" s="13">
        <f t="shared" si="32"/>
        <v>0</v>
      </c>
      <c r="W29" s="13">
        <f t="shared" si="32"/>
        <v>0</v>
      </c>
      <c r="X29" s="13">
        <f t="shared" si="32"/>
        <v>0</v>
      </c>
      <c r="Y29" s="13">
        <f t="shared" si="32"/>
        <v>0</v>
      </c>
      <c r="Z29" s="13">
        <f t="shared" si="32"/>
        <v>0</v>
      </c>
      <c r="AA29" s="13">
        <f t="shared" si="32"/>
        <v>0</v>
      </c>
      <c r="AB29" s="13">
        <f t="shared" si="32"/>
        <v>0</v>
      </c>
      <c r="AC29" s="13">
        <f t="shared" si="32"/>
        <v>81000</v>
      </c>
      <c r="AD29" s="8">
        <f t="shared" si="21"/>
        <v>827304</v>
      </c>
      <c r="AE29" s="8">
        <f t="shared" si="22"/>
        <v>827304</v>
      </c>
      <c r="AF29" s="8">
        <f t="shared" si="23"/>
        <v>0</v>
      </c>
      <c r="AG29" s="8">
        <f t="shared" si="24"/>
        <v>0</v>
      </c>
      <c r="AH29" s="8">
        <f t="shared" si="25"/>
        <v>0</v>
      </c>
      <c r="AI29" s="8">
        <f t="shared" si="26"/>
        <v>0</v>
      </c>
      <c r="AJ29" s="8">
        <f t="shared" si="9"/>
        <v>0</v>
      </c>
      <c r="AK29" s="8">
        <f t="shared" si="27"/>
        <v>0</v>
      </c>
      <c r="AL29" s="8">
        <f t="shared" si="28"/>
        <v>0</v>
      </c>
      <c r="AM29" s="8">
        <f t="shared" si="29"/>
        <v>0</v>
      </c>
      <c r="AN29" s="8">
        <f t="shared" si="30"/>
        <v>0</v>
      </c>
      <c r="AO29" s="8">
        <f t="shared" si="31"/>
        <v>827304</v>
      </c>
    </row>
    <row r="30" spans="1:41" s="20" customFormat="1" ht="18.75" customHeight="1">
      <c r="A30" s="12" t="s">
        <v>246</v>
      </c>
      <c r="B30" s="12" t="s">
        <v>191</v>
      </c>
      <c r="C30" s="12" t="s">
        <v>33</v>
      </c>
      <c r="D30" s="12"/>
      <c r="E30" s="31" t="s">
        <v>193</v>
      </c>
      <c r="F30" s="13">
        <f>G30+J30</f>
        <v>746304</v>
      </c>
      <c r="G30" s="13">
        <v>746304</v>
      </c>
      <c r="H30" s="13"/>
      <c r="I30" s="13"/>
      <c r="J30" s="13"/>
      <c r="K30" s="13">
        <f>M30+P30</f>
        <v>0</v>
      </c>
      <c r="L30" s="13"/>
      <c r="M30" s="13"/>
      <c r="N30" s="13"/>
      <c r="O30" s="13"/>
      <c r="P30" s="13"/>
      <c r="Q30" s="13">
        <f>F30+K30</f>
        <v>746304</v>
      </c>
      <c r="R30" s="13">
        <f>S30+V30</f>
        <v>81000</v>
      </c>
      <c r="S30" s="13">
        <v>81000</v>
      </c>
      <c r="T30" s="13"/>
      <c r="U30" s="13"/>
      <c r="V30" s="13"/>
      <c r="W30" s="13">
        <f>Y30+AB30</f>
        <v>0</v>
      </c>
      <c r="X30" s="13"/>
      <c r="Y30" s="13"/>
      <c r="Z30" s="13"/>
      <c r="AA30" s="13"/>
      <c r="AB30" s="13"/>
      <c r="AC30" s="13">
        <f>R30+W30</f>
        <v>81000</v>
      </c>
      <c r="AD30" s="8">
        <f t="shared" si="21"/>
        <v>827304</v>
      </c>
      <c r="AE30" s="8">
        <f t="shared" si="22"/>
        <v>827304</v>
      </c>
      <c r="AF30" s="8">
        <f t="shared" si="23"/>
        <v>0</v>
      </c>
      <c r="AG30" s="8">
        <f t="shared" si="24"/>
        <v>0</v>
      </c>
      <c r="AH30" s="8">
        <f t="shared" si="25"/>
        <v>0</v>
      </c>
      <c r="AI30" s="8">
        <f t="shared" si="26"/>
        <v>0</v>
      </c>
      <c r="AJ30" s="8">
        <f t="shared" si="9"/>
        <v>0</v>
      </c>
      <c r="AK30" s="8">
        <f t="shared" si="27"/>
        <v>0</v>
      </c>
      <c r="AL30" s="8">
        <f t="shared" si="28"/>
        <v>0</v>
      </c>
      <c r="AM30" s="8">
        <f t="shared" si="29"/>
        <v>0</v>
      </c>
      <c r="AN30" s="8">
        <f t="shared" si="30"/>
        <v>0</v>
      </c>
      <c r="AO30" s="8">
        <f t="shared" si="31"/>
        <v>827304</v>
      </c>
    </row>
    <row r="31" spans="1:41" s="20" customFormat="1" ht="24.75" customHeight="1" hidden="1">
      <c r="A31" s="12" t="s">
        <v>247</v>
      </c>
      <c r="B31" s="12" t="s">
        <v>111</v>
      </c>
      <c r="C31" s="10"/>
      <c r="D31" s="10" t="s">
        <v>111</v>
      </c>
      <c r="E31" s="9" t="s">
        <v>112</v>
      </c>
      <c r="F31" s="8">
        <f>F32</f>
        <v>15000</v>
      </c>
      <c r="G31" s="8">
        <f aca="true" t="shared" si="33" ref="G31:AC31">G32</f>
        <v>15000</v>
      </c>
      <c r="H31" s="8">
        <f t="shared" si="33"/>
        <v>0</v>
      </c>
      <c r="I31" s="8">
        <f t="shared" si="33"/>
        <v>0</v>
      </c>
      <c r="J31" s="8">
        <f t="shared" si="33"/>
        <v>0</v>
      </c>
      <c r="K31" s="8">
        <f t="shared" si="33"/>
        <v>0</v>
      </c>
      <c r="L31" s="8">
        <f t="shared" si="33"/>
        <v>0</v>
      </c>
      <c r="M31" s="8">
        <f t="shared" si="33"/>
        <v>0</v>
      </c>
      <c r="N31" s="8">
        <f t="shared" si="33"/>
        <v>0</v>
      </c>
      <c r="O31" s="8">
        <f t="shared" si="33"/>
        <v>0</v>
      </c>
      <c r="P31" s="8">
        <f t="shared" si="33"/>
        <v>0</v>
      </c>
      <c r="Q31" s="8">
        <f t="shared" si="33"/>
        <v>15000</v>
      </c>
      <c r="R31" s="8">
        <f>R32</f>
        <v>0</v>
      </c>
      <c r="S31" s="8">
        <f t="shared" si="33"/>
        <v>0</v>
      </c>
      <c r="T31" s="8">
        <f t="shared" si="33"/>
        <v>0</v>
      </c>
      <c r="U31" s="8">
        <f t="shared" si="33"/>
        <v>0</v>
      </c>
      <c r="V31" s="8">
        <f t="shared" si="33"/>
        <v>0</v>
      </c>
      <c r="W31" s="8">
        <f t="shared" si="33"/>
        <v>0</v>
      </c>
      <c r="X31" s="8">
        <f t="shared" si="33"/>
        <v>0</v>
      </c>
      <c r="Y31" s="8">
        <f t="shared" si="33"/>
        <v>0</v>
      </c>
      <c r="Z31" s="8">
        <f t="shared" si="33"/>
        <v>0</v>
      </c>
      <c r="AA31" s="8">
        <f t="shared" si="33"/>
        <v>0</v>
      </c>
      <c r="AB31" s="8">
        <f t="shared" si="33"/>
        <v>0</v>
      </c>
      <c r="AC31" s="8">
        <f t="shared" si="33"/>
        <v>0</v>
      </c>
      <c r="AD31" s="8">
        <f t="shared" si="21"/>
        <v>15000</v>
      </c>
      <c r="AE31" s="8">
        <f t="shared" si="22"/>
        <v>15000</v>
      </c>
      <c r="AF31" s="8">
        <f t="shared" si="23"/>
        <v>0</v>
      </c>
      <c r="AG31" s="8">
        <f t="shared" si="24"/>
        <v>0</v>
      </c>
      <c r="AH31" s="8">
        <f t="shared" si="25"/>
        <v>0</v>
      </c>
      <c r="AI31" s="8">
        <f t="shared" si="26"/>
        <v>0</v>
      </c>
      <c r="AJ31" s="8">
        <f t="shared" si="9"/>
        <v>0</v>
      </c>
      <c r="AK31" s="8">
        <f t="shared" si="27"/>
        <v>0</v>
      </c>
      <c r="AL31" s="8">
        <f t="shared" si="28"/>
        <v>0</v>
      </c>
      <c r="AM31" s="8">
        <f t="shared" si="29"/>
        <v>0</v>
      </c>
      <c r="AN31" s="8">
        <f t="shared" si="30"/>
        <v>0</v>
      </c>
      <c r="AO31" s="8">
        <f t="shared" si="31"/>
        <v>15000</v>
      </c>
    </row>
    <row r="32" spans="1:41" s="20" customFormat="1" ht="26.25" customHeight="1">
      <c r="A32" s="12" t="s">
        <v>248</v>
      </c>
      <c r="B32" s="12" t="s">
        <v>113</v>
      </c>
      <c r="C32" s="12" t="s">
        <v>46</v>
      </c>
      <c r="D32" s="12" t="s">
        <v>113</v>
      </c>
      <c r="E32" s="9" t="s">
        <v>114</v>
      </c>
      <c r="F32" s="13">
        <f>G32+J32</f>
        <v>15000</v>
      </c>
      <c r="G32" s="13">
        <v>15000</v>
      </c>
      <c r="H32" s="8"/>
      <c r="I32" s="8"/>
      <c r="J32" s="8"/>
      <c r="K32" s="8">
        <f>M32+P32</f>
        <v>0</v>
      </c>
      <c r="L32" s="8"/>
      <c r="M32" s="8"/>
      <c r="N32" s="8"/>
      <c r="O32" s="8"/>
      <c r="P32" s="8"/>
      <c r="Q32" s="8">
        <f>F32+K32</f>
        <v>15000</v>
      </c>
      <c r="R32" s="8">
        <f>S32+V32</f>
        <v>0</v>
      </c>
      <c r="S32" s="8"/>
      <c r="T32" s="8"/>
      <c r="U32" s="8"/>
      <c r="V32" s="8"/>
      <c r="W32" s="8">
        <f>Y32+AB32</f>
        <v>0</v>
      </c>
      <c r="X32" s="8"/>
      <c r="Y32" s="8"/>
      <c r="Z32" s="8"/>
      <c r="AA32" s="8"/>
      <c r="AB32" s="8"/>
      <c r="AC32" s="8">
        <f>R32+W32</f>
        <v>0</v>
      </c>
      <c r="AD32" s="8">
        <f t="shared" si="21"/>
        <v>15000</v>
      </c>
      <c r="AE32" s="8">
        <f t="shared" si="22"/>
        <v>15000</v>
      </c>
      <c r="AF32" s="8">
        <f t="shared" si="23"/>
        <v>0</v>
      </c>
      <c r="AG32" s="8">
        <f t="shared" si="24"/>
        <v>0</v>
      </c>
      <c r="AH32" s="8">
        <f t="shared" si="25"/>
        <v>0</v>
      </c>
      <c r="AI32" s="8">
        <f t="shared" si="26"/>
        <v>0</v>
      </c>
      <c r="AJ32" s="8">
        <f t="shared" si="9"/>
        <v>0</v>
      </c>
      <c r="AK32" s="8">
        <f t="shared" si="27"/>
        <v>0</v>
      </c>
      <c r="AL32" s="8">
        <f t="shared" si="28"/>
        <v>0</v>
      </c>
      <c r="AM32" s="8">
        <f t="shared" si="29"/>
        <v>0</v>
      </c>
      <c r="AN32" s="8">
        <f t="shared" si="30"/>
        <v>0</v>
      </c>
      <c r="AO32" s="8">
        <f t="shared" si="31"/>
        <v>15000</v>
      </c>
    </row>
    <row r="33" spans="1:41" s="20" customFormat="1" ht="23.25" customHeight="1" hidden="1">
      <c r="A33" s="12" t="s">
        <v>249</v>
      </c>
      <c r="B33" s="12" t="s">
        <v>180</v>
      </c>
      <c r="C33" s="12"/>
      <c r="D33" s="12" t="s">
        <v>115</v>
      </c>
      <c r="E33" s="9" t="s">
        <v>116</v>
      </c>
      <c r="F33" s="8">
        <f>F34+F35+F36+F37</f>
        <v>1195393</v>
      </c>
      <c r="G33" s="8">
        <f aca="true" t="shared" si="34" ref="G33:Q33">G34+G35+G36+G37</f>
        <v>1195393</v>
      </c>
      <c r="H33" s="8">
        <f t="shared" si="34"/>
        <v>810497</v>
      </c>
      <c r="I33" s="8">
        <f t="shared" si="34"/>
        <v>39385</v>
      </c>
      <c r="J33" s="8">
        <f t="shared" si="34"/>
        <v>0</v>
      </c>
      <c r="K33" s="8">
        <f t="shared" si="34"/>
        <v>0</v>
      </c>
      <c r="L33" s="8">
        <f>L34+L35+L36+L37</f>
        <v>0</v>
      </c>
      <c r="M33" s="8">
        <f t="shared" si="34"/>
        <v>0</v>
      </c>
      <c r="N33" s="8">
        <f t="shared" si="34"/>
        <v>0</v>
      </c>
      <c r="O33" s="8">
        <f t="shared" si="34"/>
        <v>0</v>
      </c>
      <c r="P33" s="8">
        <f t="shared" si="34"/>
        <v>0</v>
      </c>
      <c r="Q33" s="8">
        <f t="shared" si="34"/>
        <v>1195393</v>
      </c>
      <c r="R33" s="8">
        <f>R34+R35+R36+R37</f>
        <v>0</v>
      </c>
      <c r="S33" s="8">
        <f aca="true" t="shared" si="35" ref="S33:AC33">S34+S35+S36+S37</f>
        <v>0</v>
      </c>
      <c r="T33" s="8">
        <f t="shared" si="35"/>
        <v>0</v>
      </c>
      <c r="U33" s="8">
        <f t="shared" si="35"/>
        <v>0</v>
      </c>
      <c r="V33" s="8">
        <f t="shared" si="35"/>
        <v>0</v>
      </c>
      <c r="W33" s="8">
        <f t="shared" si="35"/>
        <v>0</v>
      </c>
      <c r="X33" s="8">
        <f>X34+X35+X36+X37</f>
        <v>0</v>
      </c>
      <c r="Y33" s="8">
        <f t="shared" si="35"/>
        <v>0</v>
      </c>
      <c r="Z33" s="8">
        <f t="shared" si="35"/>
        <v>0</v>
      </c>
      <c r="AA33" s="8">
        <f t="shared" si="35"/>
        <v>0</v>
      </c>
      <c r="AB33" s="8">
        <f t="shared" si="35"/>
        <v>0</v>
      </c>
      <c r="AC33" s="8">
        <f t="shared" si="35"/>
        <v>0</v>
      </c>
      <c r="AD33" s="8">
        <f t="shared" si="21"/>
        <v>1195393</v>
      </c>
      <c r="AE33" s="8">
        <f t="shared" si="22"/>
        <v>1195393</v>
      </c>
      <c r="AF33" s="8">
        <f t="shared" si="23"/>
        <v>810497</v>
      </c>
      <c r="AG33" s="8">
        <f t="shared" si="24"/>
        <v>39385</v>
      </c>
      <c r="AH33" s="8">
        <f t="shared" si="25"/>
        <v>0</v>
      </c>
      <c r="AI33" s="8">
        <f t="shared" si="26"/>
        <v>0</v>
      </c>
      <c r="AJ33" s="8">
        <f t="shared" si="9"/>
        <v>0</v>
      </c>
      <c r="AK33" s="8">
        <f t="shared" si="27"/>
        <v>0</v>
      </c>
      <c r="AL33" s="8">
        <f t="shared" si="28"/>
        <v>0</v>
      </c>
      <c r="AM33" s="8">
        <f t="shared" si="29"/>
        <v>0</v>
      </c>
      <c r="AN33" s="8">
        <f t="shared" si="30"/>
        <v>0</v>
      </c>
      <c r="AO33" s="8">
        <f t="shared" si="31"/>
        <v>1195393</v>
      </c>
    </row>
    <row r="34" spans="1:41" s="20" customFormat="1" ht="42" customHeight="1">
      <c r="A34" s="12" t="s">
        <v>250</v>
      </c>
      <c r="B34" s="12" t="s">
        <v>176</v>
      </c>
      <c r="C34" s="12" t="s">
        <v>46</v>
      </c>
      <c r="D34" s="12" t="s">
        <v>181</v>
      </c>
      <c r="E34" s="9" t="s">
        <v>177</v>
      </c>
      <c r="F34" s="13">
        <f aca="true" t="shared" si="36" ref="F34:F40">G34+J34</f>
        <v>1195393</v>
      </c>
      <c r="G34" s="13">
        <v>1195393</v>
      </c>
      <c r="H34" s="13">
        <v>810497</v>
      </c>
      <c r="I34" s="13">
        <v>39385</v>
      </c>
      <c r="J34" s="13"/>
      <c r="K34" s="13">
        <f aca="true" t="shared" si="37" ref="K34:K40">M34+P34</f>
        <v>0</v>
      </c>
      <c r="L34" s="13"/>
      <c r="M34" s="13"/>
      <c r="N34" s="13"/>
      <c r="O34" s="13"/>
      <c r="P34" s="13"/>
      <c r="Q34" s="13">
        <f>F34+K34</f>
        <v>1195393</v>
      </c>
      <c r="R34" s="13">
        <f>S34+V34</f>
        <v>0</v>
      </c>
      <c r="S34" s="13"/>
      <c r="T34" s="13"/>
      <c r="U34" s="13"/>
      <c r="V34" s="13"/>
      <c r="W34" s="13">
        <f>Y34+AB34</f>
        <v>0</v>
      </c>
      <c r="X34" s="13"/>
      <c r="Y34" s="13"/>
      <c r="Z34" s="13"/>
      <c r="AA34" s="13"/>
      <c r="AB34" s="13"/>
      <c r="AC34" s="13">
        <f>R34+W34</f>
        <v>0</v>
      </c>
      <c r="AD34" s="8">
        <f t="shared" si="21"/>
        <v>1195393</v>
      </c>
      <c r="AE34" s="8">
        <f t="shared" si="22"/>
        <v>1195393</v>
      </c>
      <c r="AF34" s="8">
        <f t="shared" si="23"/>
        <v>810497</v>
      </c>
      <c r="AG34" s="8">
        <f t="shared" si="24"/>
        <v>39385</v>
      </c>
      <c r="AH34" s="8">
        <f t="shared" si="25"/>
        <v>0</v>
      </c>
      <c r="AI34" s="8">
        <f t="shared" si="26"/>
        <v>0</v>
      </c>
      <c r="AJ34" s="8">
        <f t="shared" si="9"/>
        <v>0</v>
      </c>
      <c r="AK34" s="8">
        <f t="shared" si="27"/>
        <v>0</v>
      </c>
      <c r="AL34" s="8">
        <f t="shared" si="28"/>
        <v>0</v>
      </c>
      <c r="AM34" s="8">
        <f t="shared" si="29"/>
        <v>0</v>
      </c>
      <c r="AN34" s="8">
        <f t="shared" si="30"/>
        <v>0</v>
      </c>
      <c r="AO34" s="8">
        <f t="shared" si="31"/>
        <v>1195393</v>
      </c>
    </row>
    <row r="35" spans="1:41" s="20" customFormat="1" ht="27.75" customHeight="1" hidden="1">
      <c r="A35" s="12"/>
      <c r="B35" s="12"/>
      <c r="C35" s="12"/>
      <c r="D35" s="12" t="s">
        <v>194</v>
      </c>
      <c r="E35" s="9"/>
      <c r="F35" s="13">
        <f t="shared" si="36"/>
        <v>0</v>
      </c>
      <c r="G35" s="13"/>
      <c r="H35" s="13"/>
      <c r="I35" s="13"/>
      <c r="J35" s="13"/>
      <c r="K35" s="13">
        <f t="shared" si="37"/>
        <v>0</v>
      </c>
      <c r="L35" s="13"/>
      <c r="M35" s="13"/>
      <c r="N35" s="13"/>
      <c r="O35" s="13"/>
      <c r="P35" s="13"/>
      <c r="Q35" s="13">
        <f>F35+K35</f>
        <v>0</v>
      </c>
      <c r="R35" s="13">
        <f>S35+V35</f>
        <v>0</v>
      </c>
      <c r="S35" s="13"/>
      <c r="T35" s="13"/>
      <c r="U35" s="13"/>
      <c r="V35" s="13"/>
      <c r="W35" s="13">
        <f>Y35+AB35</f>
        <v>0</v>
      </c>
      <c r="X35" s="13"/>
      <c r="Y35" s="13"/>
      <c r="Z35" s="13"/>
      <c r="AA35" s="13"/>
      <c r="AB35" s="13"/>
      <c r="AC35" s="13">
        <f>R35+W35</f>
        <v>0</v>
      </c>
      <c r="AD35" s="8">
        <f t="shared" si="21"/>
        <v>0</v>
      </c>
      <c r="AE35" s="8">
        <f t="shared" si="22"/>
        <v>0</v>
      </c>
      <c r="AF35" s="8">
        <f t="shared" si="23"/>
        <v>0</v>
      </c>
      <c r="AG35" s="8">
        <f t="shared" si="24"/>
        <v>0</v>
      </c>
      <c r="AH35" s="8">
        <f t="shared" si="25"/>
        <v>0</v>
      </c>
      <c r="AI35" s="8">
        <f t="shared" si="26"/>
        <v>0</v>
      </c>
      <c r="AJ35" s="8">
        <f t="shared" si="9"/>
        <v>0</v>
      </c>
      <c r="AK35" s="8">
        <f t="shared" si="27"/>
        <v>0</v>
      </c>
      <c r="AL35" s="8">
        <f t="shared" si="28"/>
        <v>0</v>
      </c>
      <c r="AM35" s="8">
        <f t="shared" si="29"/>
        <v>0</v>
      </c>
      <c r="AN35" s="8">
        <f t="shared" si="30"/>
        <v>0</v>
      </c>
      <c r="AO35" s="8">
        <f t="shared" si="31"/>
        <v>0</v>
      </c>
    </row>
    <row r="36" spans="1:41" s="20" customFormat="1" ht="39.75" customHeight="1" hidden="1">
      <c r="A36" s="12" t="s">
        <v>117</v>
      </c>
      <c r="B36" s="12" t="s">
        <v>118</v>
      </c>
      <c r="C36" s="12" t="s">
        <v>46</v>
      </c>
      <c r="D36" s="12"/>
      <c r="E36" s="9" t="s">
        <v>119</v>
      </c>
      <c r="F36" s="13">
        <f t="shared" si="36"/>
        <v>0</v>
      </c>
      <c r="G36" s="13"/>
      <c r="H36" s="13"/>
      <c r="I36" s="13"/>
      <c r="J36" s="13"/>
      <c r="K36" s="13">
        <f t="shared" si="37"/>
        <v>0</v>
      </c>
      <c r="L36" s="13"/>
      <c r="M36" s="13"/>
      <c r="N36" s="13"/>
      <c r="O36" s="13"/>
      <c r="P36" s="13"/>
      <c r="Q36" s="13">
        <f>F36+K36</f>
        <v>0</v>
      </c>
      <c r="R36" s="13">
        <f>S36+V36</f>
        <v>0</v>
      </c>
      <c r="S36" s="13"/>
      <c r="T36" s="13"/>
      <c r="U36" s="13"/>
      <c r="V36" s="13"/>
      <c r="W36" s="13">
        <f>Y36+AB36</f>
        <v>0</v>
      </c>
      <c r="X36" s="13"/>
      <c r="Y36" s="13"/>
      <c r="Z36" s="13"/>
      <c r="AA36" s="13"/>
      <c r="AB36" s="13"/>
      <c r="AC36" s="13">
        <f>R36+W36</f>
        <v>0</v>
      </c>
      <c r="AD36" s="8">
        <f t="shared" si="21"/>
        <v>0</v>
      </c>
      <c r="AE36" s="8">
        <f t="shared" si="22"/>
        <v>0</v>
      </c>
      <c r="AF36" s="8">
        <f t="shared" si="23"/>
        <v>0</v>
      </c>
      <c r="AG36" s="8">
        <f t="shared" si="24"/>
        <v>0</v>
      </c>
      <c r="AH36" s="8">
        <f t="shared" si="25"/>
        <v>0</v>
      </c>
      <c r="AI36" s="8">
        <f t="shared" si="26"/>
        <v>0</v>
      </c>
      <c r="AJ36" s="8">
        <f t="shared" si="9"/>
        <v>0</v>
      </c>
      <c r="AK36" s="8">
        <f t="shared" si="27"/>
        <v>0</v>
      </c>
      <c r="AL36" s="8">
        <f t="shared" si="28"/>
        <v>0</v>
      </c>
      <c r="AM36" s="8">
        <f t="shared" si="29"/>
        <v>0</v>
      </c>
      <c r="AN36" s="8">
        <f t="shared" si="30"/>
        <v>0</v>
      </c>
      <c r="AO36" s="8">
        <f t="shared" si="31"/>
        <v>0</v>
      </c>
    </row>
    <row r="37" spans="1:41" s="20" customFormat="1" ht="39.75" customHeight="1" hidden="1">
      <c r="A37" s="12" t="s">
        <v>120</v>
      </c>
      <c r="B37" s="12" t="s">
        <v>121</v>
      </c>
      <c r="C37" s="12" t="s">
        <v>46</v>
      </c>
      <c r="D37" s="12"/>
      <c r="E37" s="9" t="s">
        <v>122</v>
      </c>
      <c r="F37" s="13">
        <f t="shared" si="36"/>
        <v>0</v>
      </c>
      <c r="G37" s="13"/>
      <c r="H37" s="13"/>
      <c r="I37" s="13"/>
      <c r="J37" s="13"/>
      <c r="K37" s="13">
        <f t="shared" si="37"/>
        <v>0</v>
      </c>
      <c r="L37" s="13"/>
      <c r="M37" s="13"/>
      <c r="N37" s="13"/>
      <c r="O37" s="13"/>
      <c r="P37" s="13"/>
      <c r="Q37" s="13">
        <f>F37+K37</f>
        <v>0</v>
      </c>
      <c r="R37" s="13">
        <f>S37+V37</f>
        <v>0</v>
      </c>
      <c r="S37" s="13"/>
      <c r="T37" s="13"/>
      <c r="U37" s="13"/>
      <c r="V37" s="13"/>
      <c r="W37" s="13">
        <f>Y37+AB37</f>
        <v>0</v>
      </c>
      <c r="X37" s="13"/>
      <c r="Y37" s="13"/>
      <c r="Z37" s="13"/>
      <c r="AA37" s="13"/>
      <c r="AB37" s="13"/>
      <c r="AC37" s="13">
        <f>R37+W37</f>
        <v>0</v>
      </c>
      <c r="AD37" s="8">
        <f t="shared" si="21"/>
        <v>0</v>
      </c>
      <c r="AE37" s="8">
        <f t="shared" si="22"/>
        <v>0</v>
      </c>
      <c r="AF37" s="8">
        <f t="shared" si="23"/>
        <v>0</v>
      </c>
      <c r="AG37" s="8">
        <f t="shared" si="24"/>
        <v>0</v>
      </c>
      <c r="AH37" s="8">
        <f t="shared" si="25"/>
        <v>0</v>
      </c>
      <c r="AI37" s="8">
        <f t="shared" si="26"/>
        <v>0</v>
      </c>
      <c r="AJ37" s="8">
        <f t="shared" si="9"/>
        <v>0</v>
      </c>
      <c r="AK37" s="8">
        <f t="shared" si="27"/>
        <v>0</v>
      </c>
      <c r="AL37" s="8">
        <f t="shared" si="28"/>
        <v>0</v>
      </c>
      <c r="AM37" s="8">
        <f t="shared" si="29"/>
        <v>0</v>
      </c>
      <c r="AN37" s="8">
        <f t="shared" si="30"/>
        <v>0</v>
      </c>
      <c r="AO37" s="8">
        <f t="shared" si="31"/>
        <v>0</v>
      </c>
    </row>
    <row r="38" spans="1:41" s="20" customFormat="1" ht="27.75" customHeight="1" hidden="1">
      <c r="A38" s="12" t="s">
        <v>251</v>
      </c>
      <c r="B38" s="12" t="s">
        <v>115</v>
      </c>
      <c r="C38" s="12"/>
      <c r="D38" s="12" t="s">
        <v>123</v>
      </c>
      <c r="E38" s="9" t="s">
        <v>145</v>
      </c>
      <c r="F38" s="13">
        <f>F39</f>
        <v>9100</v>
      </c>
      <c r="G38" s="13">
        <f aca="true" t="shared" si="38" ref="G38:AC38">G39</f>
        <v>9100</v>
      </c>
      <c r="H38" s="13">
        <f t="shared" si="38"/>
        <v>0</v>
      </c>
      <c r="I38" s="13">
        <f t="shared" si="38"/>
        <v>0</v>
      </c>
      <c r="J38" s="13">
        <f t="shared" si="38"/>
        <v>0</v>
      </c>
      <c r="K38" s="13">
        <f t="shared" si="38"/>
        <v>0</v>
      </c>
      <c r="L38" s="13">
        <f t="shared" si="38"/>
        <v>0</v>
      </c>
      <c r="M38" s="13">
        <f t="shared" si="38"/>
        <v>0</v>
      </c>
      <c r="N38" s="13">
        <f t="shared" si="38"/>
        <v>0</v>
      </c>
      <c r="O38" s="13">
        <f t="shared" si="38"/>
        <v>0</v>
      </c>
      <c r="P38" s="13">
        <f t="shared" si="38"/>
        <v>0</v>
      </c>
      <c r="Q38" s="13">
        <f t="shared" si="38"/>
        <v>9100</v>
      </c>
      <c r="R38" s="13">
        <f>R39</f>
        <v>0</v>
      </c>
      <c r="S38" s="13">
        <f t="shared" si="38"/>
        <v>0</v>
      </c>
      <c r="T38" s="13">
        <f t="shared" si="38"/>
        <v>0</v>
      </c>
      <c r="U38" s="13">
        <f t="shared" si="38"/>
        <v>0</v>
      </c>
      <c r="V38" s="13">
        <f t="shared" si="38"/>
        <v>0</v>
      </c>
      <c r="W38" s="13">
        <f t="shared" si="38"/>
        <v>0</v>
      </c>
      <c r="X38" s="13">
        <f t="shared" si="38"/>
        <v>0</v>
      </c>
      <c r="Y38" s="13">
        <f t="shared" si="38"/>
        <v>0</v>
      </c>
      <c r="Z38" s="13">
        <f t="shared" si="38"/>
        <v>0</v>
      </c>
      <c r="AA38" s="13">
        <f t="shared" si="38"/>
        <v>0</v>
      </c>
      <c r="AB38" s="13">
        <f t="shared" si="38"/>
        <v>0</v>
      </c>
      <c r="AC38" s="13">
        <f t="shared" si="38"/>
        <v>0</v>
      </c>
      <c r="AD38" s="8">
        <f t="shared" si="21"/>
        <v>9100</v>
      </c>
      <c r="AE38" s="8">
        <f t="shared" si="22"/>
        <v>9100</v>
      </c>
      <c r="AF38" s="8">
        <f t="shared" si="23"/>
        <v>0</v>
      </c>
      <c r="AG38" s="8">
        <f t="shared" si="24"/>
        <v>0</v>
      </c>
      <c r="AH38" s="8">
        <f t="shared" si="25"/>
        <v>0</v>
      </c>
      <c r="AI38" s="8">
        <f t="shared" si="26"/>
        <v>0</v>
      </c>
      <c r="AJ38" s="8">
        <f t="shared" si="9"/>
        <v>0</v>
      </c>
      <c r="AK38" s="8">
        <f t="shared" si="27"/>
        <v>0</v>
      </c>
      <c r="AL38" s="8">
        <f t="shared" si="28"/>
        <v>0</v>
      </c>
      <c r="AM38" s="8">
        <f t="shared" si="29"/>
        <v>0</v>
      </c>
      <c r="AN38" s="8">
        <f t="shared" si="30"/>
        <v>0</v>
      </c>
      <c r="AO38" s="8">
        <f t="shared" si="31"/>
        <v>9100</v>
      </c>
    </row>
    <row r="39" spans="1:41" s="20" customFormat="1" ht="41.25" customHeight="1">
      <c r="A39" s="12" t="s">
        <v>252</v>
      </c>
      <c r="B39" s="12" t="s">
        <v>181</v>
      </c>
      <c r="C39" s="12" t="s">
        <v>46</v>
      </c>
      <c r="D39" s="12" t="s">
        <v>195</v>
      </c>
      <c r="E39" s="9" t="s">
        <v>156</v>
      </c>
      <c r="F39" s="13">
        <f t="shared" si="36"/>
        <v>9100</v>
      </c>
      <c r="G39" s="13">
        <v>9100</v>
      </c>
      <c r="H39" s="13"/>
      <c r="I39" s="13"/>
      <c r="J39" s="13"/>
      <c r="K39" s="13">
        <f t="shared" si="37"/>
        <v>0</v>
      </c>
      <c r="L39" s="13"/>
      <c r="M39" s="13"/>
      <c r="N39" s="13"/>
      <c r="O39" s="13"/>
      <c r="P39" s="13"/>
      <c r="Q39" s="13">
        <f>F39+K39</f>
        <v>9100</v>
      </c>
      <c r="R39" s="13">
        <f>S39+V39</f>
        <v>0</v>
      </c>
      <c r="S39" s="13"/>
      <c r="T39" s="13"/>
      <c r="U39" s="13"/>
      <c r="V39" s="13"/>
      <c r="W39" s="13">
        <f>Y39+AB39</f>
        <v>0</v>
      </c>
      <c r="X39" s="13"/>
      <c r="Y39" s="13"/>
      <c r="Z39" s="13"/>
      <c r="AA39" s="13"/>
      <c r="AB39" s="13"/>
      <c r="AC39" s="13">
        <f>R39+W39</f>
        <v>0</v>
      </c>
      <c r="AD39" s="8">
        <f t="shared" si="21"/>
        <v>9100</v>
      </c>
      <c r="AE39" s="8">
        <f t="shared" si="22"/>
        <v>9100</v>
      </c>
      <c r="AF39" s="8">
        <f t="shared" si="23"/>
        <v>0</v>
      </c>
      <c r="AG39" s="8">
        <f t="shared" si="24"/>
        <v>0</v>
      </c>
      <c r="AH39" s="8">
        <f t="shared" si="25"/>
        <v>0</v>
      </c>
      <c r="AI39" s="8">
        <f t="shared" si="26"/>
        <v>0</v>
      </c>
      <c r="AJ39" s="8">
        <f t="shared" si="9"/>
        <v>0</v>
      </c>
      <c r="AK39" s="8">
        <f t="shared" si="27"/>
        <v>0</v>
      </c>
      <c r="AL39" s="8">
        <f t="shared" si="28"/>
        <v>0</v>
      </c>
      <c r="AM39" s="8">
        <f t="shared" si="29"/>
        <v>0</v>
      </c>
      <c r="AN39" s="8">
        <f t="shared" si="30"/>
        <v>0</v>
      </c>
      <c r="AO39" s="8">
        <f t="shared" si="31"/>
        <v>9100</v>
      </c>
    </row>
    <row r="40" spans="1:41" s="20" customFormat="1" ht="62.25" customHeight="1" hidden="1">
      <c r="A40" s="12" t="s">
        <v>253</v>
      </c>
      <c r="B40" s="12" t="s">
        <v>123</v>
      </c>
      <c r="C40" s="12" t="s">
        <v>46</v>
      </c>
      <c r="D40" s="12" t="s">
        <v>45</v>
      </c>
      <c r="E40" s="9" t="s">
        <v>47</v>
      </c>
      <c r="F40" s="8">
        <f t="shared" si="36"/>
        <v>0</v>
      </c>
      <c r="G40" s="8"/>
      <c r="H40" s="8"/>
      <c r="I40" s="8"/>
      <c r="J40" s="8"/>
      <c r="K40" s="8">
        <f t="shared" si="37"/>
        <v>0</v>
      </c>
      <c r="L40" s="8"/>
      <c r="M40" s="8"/>
      <c r="N40" s="8"/>
      <c r="O40" s="8"/>
      <c r="P40" s="8"/>
      <c r="Q40" s="8">
        <f>F40+K40</f>
        <v>0</v>
      </c>
      <c r="R40" s="8">
        <f>S40+V40</f>
        <v>0</v>
      </c>
      <c r="S40" s="8"/>
      <c r="T40" s="8"/>
      <c r="U40" s="8"/>
      <c r="V40" s="8"/>
      <c r="W40" s="8">
        <f>Y40+AB40</f>
        <v>0</v>
      </c>
      <c r="X40" s="8"/>
      <c r="Y40" s="8"/>
      <c r="Z40" s="8"/>
      <c r="AA40" s="8"/>
      <c r="AB40" s="8"/>
      <c r="AC40" s="8">
        <f>R40+W40</f>
        <v>0</v>
      </c>
      <c r="AD40" s="8">
        <f t="shared" si="21"/>
        <v>0</v>
      </c>
      <c r="AE40" s="8">
        <f t="shared" si="22"/>
        <v>0</v>
      </c>
      <c r="AF40" s="8">
        <f t="shared" si="23"/>
        <v>0</v>
      </c>
      <c r="AG40" s="8">
        <f t="shared" si="24"/>
        <v>0</v>
      </c>
      <c r="AH40" s="8">
        <f t="shared" si="25"/>
        <v>0</v>
      </c>
      <c r="AI40" s="8">
        <f t="shared" si="26"/>
        <v>0</v>
      </c>
      <c r="AJ40" s="8">
        <f t="shared" si="9"/>
        <v>0</v>
      </c>
      <c r="AK40" s="8">
        <f t="shared" si="27"/>
        <v>0</v>
      </c>
      <c r="AL40" s="8">
        <f t="shared" si="28"/>
        <v>0</v>
      </c>
      <c r="AM40" s="8">
        <f t="shared" si="29"/>
        <v>0</v>
      </c>
      <c r="AN40" s="8">
        <f t="shared" si="30"/>
        <v>0</v>
      </c>
      <c r="AO40" s="8">
        <f t="shared" si="31"/>
        <v>0</v>
      </c>
    </row>
    <row r="41" spans="1:41" s="20" customFormat="1" ht="24.75" customHeight="1" hidden="1">
      <c r="A41" s="12" t="s">
        <v>254</v>
      </c>
      <c r="B41" s="12" t="s">
        <v>196</v>
      </c>
      <c r="C41" s="12"/>
      <c r="D41" s="12" t="s">
        <v>127</v>
      </c>
      <c r="E41" s="33" t="s">
        <v>128</v>
      </c>
      <c r="F41" s="8">
        <f>F42</f>
        <v>0</v>
      </c>
      <c r="G41" s="8">
        <f aca="true" t="shared" si="39" ref="G41:AC41">G42</f>
        <v>0</v>
      </c>
      <c r="H41" s="8">
        <f t="shared" si="39"/>
        <v>0</v>
      </c>
      <c r="I41" s="8">
        <f t="shared" si="39"/>
        <v>0</v>
      </c>
      <c r="J41" s="8">
        <f t="shared" si="39"/>
        <v>0</v>
      </c>
      <c r="K41" s="8">
        <f t="shared" si="39"/>
        <v>0</v>
      </c>
      <c r="L41" s="8">
        <f t="shared" si="39"/>
        <v>0</v>
      </c>
      <c r="M41" s="8">
        <f t="shared" si="39"/>
        <v>0</v>
      </c>
      <c r="N41" s="8">
        <f t="shared" si="39"/>
        <v>0</v>
      </c>
      <c r="O41" s="8">
        <f t="shared" si="39"/>
        <v>0</v>
      </c>
      <c r="P41" s="8">
        <f t="shared" si="39"/>
        <v>0</v>
      </c>
      <c r="Q41" s="8">
        <f t="shared" si="39"/>
        <v>0</v>
      </c>
      <c r="R41" s="8">
        <f>R42</f>
        <v>0</v>
      </c>
      <c r="S41" s="8">
        <f t="shared" si="39"/>
        <v>0</v>
      </c>
      <c r="T41" s="8">
        <f t="shared" si="39"/>
        <v>0</v>
      </c>
      <c r="U41" s="8">
        <f t="shared" si="39"/>
        <v>0</v>
      </c>
      <c r="V41" s="8">
        <f t="shared" si="39"/>
        <v>0</v>
      </c>
      <c r="W41" s="8">
        <f t="shared" si="39"/>
        <v>0</v>
      </c>
      <c r="X41" s="8">
        <f t="shared" si="39"/>
        <v>0</v>
      </c>
      <c r="Y41" s="8">
        <f t="shared" si="39"/>
        <v>0</v>
      </c>
      <c r="Z41" s="8">
        <f t="shared" si="39"/>
        <v>0</v>
      </c>
      <c r="AA41" s="8">
        <f t="shared" si="39"/>
        <v>0</v>
      </c>
      <c r="AB41" s="8">
        <f t="shared" si="39"/>
        <v>0</v>
      </c>
      <c r="AC41" s="8">
        <f t="shared" si="39"/>
        <v>0</v>
      </c>
      <c r="AD41" s="8">
        <f t="shared" si="21"/>
        <v>0</v>
      </c>
      <c r="AE41" s="8">
        <f t="shared" si="22"/>
        <v>0</v>
      </c>
      <c r="AF41" s="8">
        <f t="shared" si="23"/>
        <v>0</v>
      </c>
      <c r="AG41" s="8">
        <f t="shared" si="24"/>
        <v>0</v>
      </c>
      <c r="AH41" s="8">
        <f t="shared" si="25"/>
        <v>0</v>
      </c>
      <c r="AI41" s="8">
        <f t="shared" si="26"/>
        <v>0</v>
      </c>
      <c r="AJ41" s="8">
        <f t="shared" si="9"/>
        <v>0</v>
      </c>
      <c r="AK41" s="8">
        <f t="shared" si="27"/>
        <v>0</v>
      </c>
      <c r="AL41" s="8">
        <f t="shared" si="28"/>
        <v>0</v>
      </c>
      <c r="AM41" s="8">
        <f t="shared" si="29"/>
        <v>0</v>
      </c>
      <c r="AN41" s="8">
        <f t="shared" si="30"/>
        <v>0</v>
      </c>
      <c r="AO41" s="8">
        <f t="shared" si="31"/>
        <v>0</v>
      </c>
    </row>
    <row r="42" spans="1:41" s="20" customFormat="1" ht="47.25" customHeight="1" hidden="1">
      <c r="A42" s="12" t="s">
        <v>255</v>
      </c>
      <c r="B42" s="12" t="s">
        <v>197</v>
      </c>
      <c r="C42" s="12" t="s">
        <v>37</v>
      </c>
      <c r="D42" s="12" t="s">
        <v>129</v>
      </c>
      <c r="E42" s="31" t="s">
        <v>372</v>
      </c>
      <c r="F42" s="13">
        <f>G42+J42</f>
        <v>0</v>
      </c>
      <c r="G42" s="13"/>
      <c r="H42" s="13"/>
      <c r="I42" s="13"/>
      <c r="J42" s="13"/>
      <c r="K42" s="13">
        <f>M42+P42</f>
        <v>0</v>
      </c>
      <c r="L42" s="13"/>
      <c r="M42" s="13"/>
      <c r="N42" s="13"/>
      <c r="O42" s="13"/>
      <c r="P42" s="13"/>
      <c r="Q42" s="13">
        <f>F42+K42</f>
        <v>0</v>
      </c>
      <c r="R42" s="13">
        <f>S42+V42</f>
        <v>0</v>
      </c>
      <c r="S42" s="13"/>
      <c r="T42" s="13"/>
      <c r="U42" s="13"/>
      <c r="V42" s="13"/>
      <c r="W42" s="13">
        <f>Y42+AB42</f>
        <v>0</v>
      </c>
      <c r="X42" s="13"/>
      <c r="Y42" s="13"/>
      <c r="Z42" s="13"/>
      <c r="AA42" s="13"/>
      <c r="AB42" s="13"/>
      <c r="AC42" s="13">
        <f>R42+W42</f>
        <v>0</v>
      </c>
      <c r="AD42" s="8">
        <f t="shared" si="21"/>
        <v>0</v>
      </c>
      <c r="AE42" s="8">
        <f t="shared" si="22"/>
        <v>0</v>
      </c>
      <c r="AF42" s="8">
        <f t="shared" si="23"/>
        <v>0</v>
      </c>
      <c r="AG42" s="8">
        <f t="shared" si="24"/>
        <v>0</v>
      </c>
      <c r="AH42" s="8">
        <f t="shared" si="25"/>
        <v>0</v>
      </c>
      <c r="AI42" s="8">
        <f t="shared" si="26"/>
        <v>0</v>
      </c>
      <c r="AJ42" s="8">
        <f t="shared" si="9"/>
        <v>0</v>
      </c>
      <c r="AK42" s="8">
        <f t="shared" si="27"/>
        <v>0</v>
      </c>
      <c r="AL42" s="8">
        <f t="shared" si="28"/>
        <v>0</v>
      </c>
      <c r="AM42" s="8">
        <f t="shared" si="29"/>
        <v>0</v>
      </c>
      <c r="AN42" s="8">
        <f t="shared" si="30"/>
        <v>0</v>
      </c>
      <c r="AO42" s="8">
        <f t="shared" si="31"/>
        <v>0</v>
      </c>
    </row>
    <row r="43" spans="1:41" s="20" customFormat="1" ht="23.25" customHeight="1" hidden="1">
      <c r="A43" s="12" t="s">
        <v>256</v>
      </c>
      <c r="B43" s="12" t="s">
        <v>147</v>
      </c>
      <c r="C43" s="12"/>
      <c r="D43" s="12" t="s">
        <v>147</v>
      </c>
      <c r="E43" s="31" t="s">
        <v>148</v>
      </c>
      <c r="F43" s="8">
        <f>F44+F45</f>
        <v>390328</v>
      </c>
      <c r="G43" s="8">
        <f aca="true" t="shared" si="40" ref="G43:Q43">G44+G45</f>
        <v>390328</v>
      </c>
      <c r="H43" s="8">
        <f t="shared" si="40"/>
        <v>0</v>
      </c>
      <c r="I43" s="8">
        <f t="shared" si="40"/>
        <v>0</v>
      </c>
      <c r="J43" s="8">
        <f t="shared" si="40"/>
        <v>0</v>
      </c>
      <c r="K43" s="8">
        <f t="shared" si="40"/>
        <v>0</v>
      </c>
      <c r="L43" s="8">
        <f>L44+L45</f>
        <v>0</v>
      </c>
      <c r="M43" s="8">
        <f t="shared" si="40"/>
        <v>0</v>
      </c>
      <c r="N43" s="8">
        <f t="shared" si="40"/>
        <v>0</v>
      </c>
      <c r="O43" s="8">
        <f t="shared" si="40"/>
        <v>0</v>
      </c>
      <c r="P43" s="8">
        <f t="shared" si="40"/>
        <v>0</v>
      </c>
      <c r="Q43" s="8">
        <f t="shared" si="40"/>
        <v>390328</v>
      </c>
      <c r="R43" s="8">
        <f>R44+R45</f>
        <v>0</v>
      </c>
      <c r="S43" s="8">
        <f aca="true" t="shared" si="41" ref="S43:AC43">S44+S45</f>
        <v>0</v>
      </c>
      <c r="T43" s="8">
        <f t="shared" si="41"/>
        <v>0</v>
      </c>
      <c r="U43" s="8">
        <f t="shared" si="41"/>
        <v>0</v>
      </c>
      <c r="V43" s="8">
        <f t="shared" si="41"/>
        <v>0</v>
      </c>
      <c r="W43" s="8">
        <f t="shared" si="41"/>
        <v>0</v>
      </c>
      <c r="X43" s="8">
        <f>X44+X45</f>
        <v>0</v>
      </c>
      <c r="Y43" s="8">
        <f t="shared" si="41"/>
        <v>0</v>
      </c>
      <c r="Z43" s="8">
        <f t="shared" si="41"/>
        <v>0</v>
      </c>
      <c r="AA43" s="8">
        <f t="shared" si="41"/>
        <v>0</v>
      </c>
      <c r="AB43" s="8">
        <f t="shared" si="41"/>
        <v>0</v>
      </c>
      <c r="AC43" s="8">
        <f t="shared" si="41"/>
        <v>0</v>
      </c>
      <c r="AD43" s="8">
        <f t="shared" si="21"/>
        <v>390328</v>
      </c>
      <c r="AE43" s="8">
        <f t="shared" si="22"/>
        <v>390328</v>
      </c>
      <c r="AF43" s="8">
        <f t="shared" si="23"/>
        <v>0</v>
      </c>
      <c r="AG43" s="8">
        <f t="shared" si="24"/>
        <v>0</v>
      </c>
      <c r="AH43" s="8">
        <f t="shared" si="25"/>
        <v>0</v>
      </c>
      <c r="AI43" s="8">
        <f t="shared" si="26"/>
        <v>0</v>
      </c>
      <c r="AJ43" s="8">
        <f t="shared" si="9"/>
        <v>0</v>
      </c>
      <c r="AK43" s="8">
        <f t="shared" si="27"/>
        <v>0</v>
      </c>
      <c r="AL43" s="8">
        <f t="shared" si="28"/>
        <v>0</v>
      </c>
      <c r="AM43" s="8">
        <f t="shared" si="29"/>
        <v>0</v>
      </c>
      <c r="AN43" s="8">
        <f t="shared" si="30"/>
        <v>0</v>
      </c>
      <c r="AO43" s="8">
        <f t="shared" si="31"/>
        <v>390328</v>
      </c>
    </row>
    <row r="44" spans="1:41" s="20" customFormat="1" ht="64.5" customHeight="1">
      <c r="A44" s="12" t="s">
        <v>257</v>
      </c>
      <c r="B44" s="12" t="s">
        <v>149</v>
      </c>
      <c r="C44" s="12" t="s">
        <v>48</v>
      </c>
      <c r="D44" s="12" t="s">
        <v>149</v>
      </c>
      <c r="E44" s="31" t="s">
        <v>150</v>
      </c>
      <c r="F44" s="13">
        <f aca="true" t="shared" si="42" ref="F44:F56">G44+J44</f>
        <v>204939</v>
      </c>
      <c r="G44" s="13">
        <v>204939</v>
      </c>
      <c r="H44" s="13"/>
      <c r="I44" s="13"/>
      <c r="J44" s="13"/>
      <c r="K44" s="13">
        <f aca="true" t="shared" si="43" ref="K44:K56">M44+P44</f>
        <v>0</v>
      </c>
      <c r="L44" s="13"/>
      <c r="M44" s="13"/>
      <c r="N44" s="13"/>
      <c r="O44" s="13"/>
      <c r="P44" s="13"/>
      <c r="Q44" s="13">
        <f>F44+K44</f>
        <v>204939</v>
      </c>
      <c r="R44" s="13">
        <f>S44+V44</f>
        <v>0</v>
      </c>
      <c r="S44" s="13"/>
      <c r="T44" s="13"/>
      <c r="U44" s="13"/>
      <c r="V44" s="13"/>
      <c r="W44" s="13">
        <f>Y44+AB44</f>
        <v>0</v>
      </c>
      <c r="X44" s="13"/>
      <c r="Y44" s="13"/>
      <c r="Z44" s="13"/>
      <c r="AA44" s="13"/>
      <c r="AB44" s="13"/>
      <c r="AC44" s="13">
        <f>R44+W44</f>
        <v>0</v>
      </c>
      <c r="AD44" s="8">
        <f t="shared" si="21"/>
        <v>204939</v>
      </c>
      <c r="AE44" s="8">
        <f t="shared" si="22"/>
        <v>204939</v>
      </c>
      <c r="AF44" s="8">
        <f t="shared" si="23"/>
        <v>0</v>
      </c>
      <c r="AG44" s="8">
        <f t="shared" si="24"/>
        <v>0</v>
      </c>
      <c r="AH44" s="8">
        <f t="shared" si="25"/>
        <v>0</v>
      </c>
      <c r="AI44" s="8">
        <f t="shared" si="26"/>
        <v>0</v>
      </c>
      <c r="AJ44" s="8">
        <f t="shared" si="9"/>
        <v>0</v>
      </c>
      <c r="AK44" s="8">
        <f t="shared" si="27"/>
        <v>0</v>
      </c>
      <c r="AL44" s="8">
        <f t="shared" si="28"/>
        <v>0</v>
      </c>
      <c r="AM44" s="8">
        <f t="shared" si="29"/>
        <v>0</v>
      </c>
      <c r="AN44" s="8">
        <f t="shared" si="30"/>
        <v>0</v>
      </c>
      <c r="AO44" s="8">
        <f t="shared" si="31"/>
        <v>204939</v>
      </c>
    </row>
    <row r="45" spans="1:41" s="20" customFormat="1" ht="41.25" customHeight="1">
      <c r="A45" s="12" t="s">
        <v>258</v>
      </c>
      <c r="B45" s="12" t="s">
        <v>151</v>
      </c>
      <c r="C45" s="12" t="s">
        <v>48</v>
      </c>
      <c r="D45" s="12" t="s">
        <v>151</v>
      </c>
      <c r="E45" s="9" t="s">
        <v>155</v>
      </c>
      <c r="F45" s="13">
        <f t="shared" si="42"/>
        <v>185389</v>
      </c>
      <c r="G45" s="13">
        <v>185389</v>
      </c>
      <c r="H45" s="13"/>
      <c r="I45" s="13"/>
      <c r="J45" s="13"/>
      <c r="K45" s="13">
        <f t="shared" si="43"/>
        <v>0</v>
      </c>
      <c r="L45" s="13"/>
      <c r="M45" s="13"/>
      <c r="N45" s="13"/>
      <c r="O45" s="13"/>
      <c r="P45" s="13"/>
      <c r="Q45" s="13">
        <f>F45+K45</f>
        <v>185389</v>
      </c>
      <c r="R45" s="13">
        <f>S45+V45</f>
        <v>0</v>
      </c>
      <c r="S45" s="13"/>
      <c r="T45" s="13"/>
      <c r="U45" s="13"/>
      <c r="V45" s="13"/>
      <c r="W45" s="13">
        <f>Y45+AB45</f>
        <v>0</v>
      </c>
      <c r="X45" s="13"/>
      <c r="Y45" s="13"/>
      <c r="Z45" s="13"/>
      <c r="AA45" s="13"/>
      <c r="AB45" s="13"/>
      <c r="AC45" s="13">
        <f>R45+W45</f>
        <v>0</v>
      </c>
      <c r="AD45" s="8">
        <f t="shared" si="21"/>
        <v>185389</v>
      </c>
      <c r="AE45" s="8">
        <f t="shared" si="22"/>
        <v>185389</v>
      </c>
      <c r="AF45" s="8">
        <f t="shared" si="23"/>
        <v>0</v>
      </c>
      <c r="AG45" s="8">
        <f t="shared" si="24"/>
        <v>0</v>
      </c>
      <c r="AH45" s="8">
        <f t="shared" si="25"/>
        <v>0</v>
      </c>
      <c r="AI45" s="8">
        <f t="shared" si="26"/>
        <v>0</v>
      </c>
      <c r="AJ45" s="8">
        <f t="shared" si="9"/>
        <v>0</v>
      </c>
      <c r="AK45" s="8">
        <f t="shared" si="27"/>
        <v>0</v>
      </c>
      <c r="AL45" s="8">
        <f t="shared" si="28"/>
        <v>0</v>
      </c>
      <c r="AM45" s="8">
        <f t="shared" si="29"/>
        <v>0</v>
      </c>
      <c r="AN45" s="8">
        <f t="shared" si="30"/>
        <v>0</v>
      </c>
      <c r="AO45" s="8">
        <f t="shared" si="31"/>
        <v>185389</v>
      </c>
    </row>
    <row r="46" spans="1:41" s="20" customFormat="1" ht="29.25" customHeight="1" hidden="1">
      <c r="A46" s="12" t="s">
        <v>259</v>
      </c>
      <c r="B46" s="12" t="s">
        <v>132</v>
      </c>
      <c r="C46" s="12"/>
      <c r="D46" s="12" t="s">
        <v>132</v>
      </c>
      <c r="E46" s="9" t="s">
        <v>154</v>
      </c>
      <c r="F46" s="13">
        <f>F47</f>
        <v>6928</v>
      </c>
      <c r="G46" s="13">
        <f aca="true" t="shared" si="44" ref="G46:AC46">G47</f>
        <v>6928</v>
      </c>
      <c r="H46" s="13">
        <f t="shared" si="44"/>
        <v>0</v>
      </c>
      <c r="I46" s="13">
        <f t="shared" si="44"/>
        <v>0</v>
      </c>
      <c r="J46" s="13">
        <f t="shared" si="44"/>
        <v>0</v>
      </c>
      <c r="K46" s="13">
        <f t="shared" si="44"/>
        <v>0</v>
      </c>
      <c r="L46" s="13">
        <f t="shared" si="44"/>
        <v>0</v>
      </c>
      <c r="M46" s="13">
        <f t="shared" si="44"/>
        <v>0</v>
      </c>
      <c r="N46" s="13">
        <f t="shared" si="44"/>
        <v>0</v>
      </c>
      <c r="O46" s="13">
        <f t="shared" si="44"/>
        <v>0</v>
      </c>
      <c r="P46" s="13">
        <f t="shared" si="44"/>
        <v>0</v>
      </c>
      <c r="Q46" s="13">
        <f t="shared" si="44"/>
        <v>6928</v>
      </c>
      <c r="R46" s="13">
        <f>R47</f>
        <v>0</v>
      </c>
      <c r="S46" s="13">
        <f t="shared" si="44"/>
        <v>0</v>
      </c>
      <c r="T46" s="13">
        <f t="shared" si="44"/>
        <v>0</v>
      </c>
      <c r="U46" s="13">
        <f t="shared" si="44"/>
        <v>0</v>
      </c>
      <c r="V46" s="13">
        <f t="shared" si="44"/>
        <v>0</v>
      </c>
      <c r="W46" s="13">
        <f t="shared" si="44"/>
        <v>0</v>
      </c>
      <c r="X46" s="13">
        <f t="shared" si="44"/>
        <v>0</v>
      </c>
      <c r="Y46" s="13">
        <f t="shared" si="44"/>
        <v>0</v>
      </c>
      <c r="Z46" s="13">
        <f t="shared" si="44"/>
        <v>0</v>
      </c>
      <c r="AA46" s="13">
        <f t="shared" si="44"/>
        <v>0</v>
      </c>
      <c r="AB46" s="13">
        <f t="shared" si="44"/>
        <v>0</v>
      </c>
      <c r="AC46" s="13">
        <f t="shared" si="44"/>
        <v>0</v>
      </c>
      <c r="AD46" s="8">
        <f t="shared" si="21"/>
        <v>6928</v>
      </c>
      <c r="AE46" s="8">
        <f t="shared" si="22"/>
        <v>6928</v>
      </c>
      <c r="AF46" s="8">
        <f t="shared" si="23"/>
        <v>0</v>
      </c>
      <c r="AG46" s="8">
        <f t="shared" si="24"/>
        <v>0</v>
      </c>
      <c r="AH46" s="8">
        <f t="shared" si="25"/>
        <v>0</v>
      </c>
      <c r="AI46" s="8">
        <f t="shared" si="26"/>
        <v>0</v>
      </c>
      <c r="AJ46" s="8">
        <f t="shared" si="9"/>
        <v>0</v>
      </c>
      <c r="AK46" s="8">
        <f t="shared" si="27"/>
        <v>0</v>
      </c>
      <c r="AL46" s="8">
        <f t="shared" si="28"/>
        <v>0</v>
      </c>
      <c r="AM46" s="8">
        <f t="shared" si="29"/>
        <v>0</v>
      </c>
      <c r="AN46" s="8">
        <f t="shared" si="30"/>
        <v>0</v>
      </c>
      <c r="AO46" s="8">
        <f t="shared" si="31"/>
        <v>6928</v>
      </c>
    </row>
    <row r="47" spans="1:41" s="20" customFormat="1" ht="63" customHeight="1">
      <c r="A47" s="12" t="s">
        <v>260</v>
      </c>
      <c r="B47" s="12" t="s">
        <v>152</v>
      </c>
      <c r="C47" s="12" t="s">
        <v>48</v>
      </c>
      <c r="D47" s="12" t="s">
        <v>152</v>
      </c>
      <c r="E47" s="9" t="s">
        <v>153</v>
      </c>
      <c r="F47" s="13">
        <f t="shared" si="42"/>
        <v>6928</v>
      </c>
      <c r="G47" s="13">
        <v>6928</v>
      </c>
      <c r="H47" s="13"/>
      <c r="I47" s="13"/>
      <c r="J47" s="13"/>
      <c r="K47" s="13">
        <f t="shared" si="43"/>
        <v>0</v>
      </c>
      <c r="L47" s="13"/>
      <c r="M47" s="13"/>
      <c r="N47" s="13"/>
      <c r="O47" s="13"/>
      <c r="P47" s="13"/>
      <c r="Q47" s="13">
        <f>F47+K47</f>
        <v>6928</v>
      </c>
      <c r="R47" s="13">
        <f aca="true" t="shared" si="45" ref="R47:R59">S47+V47</f>
        <v>0</v>
      </c>
      <c r="S47" s="13"/>
      <c r="T47" s="13"/>
      <c r="U47" s="13"/>
      <c r="V47" s="13"/>
      <c r="W47" s="13">
        <f aca="true" t="shared" si="46" ref="W47:W59">Y47+AB47</f>
        <v>0</v>
      </c>
      <c r="X47" s="13"/>
      <c r="Y47" s="13"/>
      <c r="Z47" s="13"/>
      <c r="AA47" s="13"/>
      <c r="AB47" s="13"/>
      <c r="AC47" s="13">
        <f>R47+W47</f>
        <v>0</v>
      </c>
      <c r="AD47" s="8">
        <f t="shared" si="21"/>
        <v>6928</v>
      </c>
      <c r="AE47" s="8">
        <f t="shared" si="22"/>
        <v>6928</v>
      </c>
      <c r="AF47" s="8">
        <f t="shared" si="23"/>
        <v>0</v>
      </c>
      <c r="AG47" s="8">
        <f t="shared" si="24"/>
        <v>0</v>
      </c>
      <c r="AH47" s="8">
        <f t="shared" si="25"/>
        <v>0</v>
      </c>
      <c r="AI47" s="8">
        <f t="shared" si="26"/>
        <v>0</v>
      </c>
      <c r="AJ47" s="8">
        <f t="shared" si="9"/>
        <v>0</v>
      </c>
      <c r="AK47" s="8">
        <f t="shared" si="27"/>
        <v>0</v>
      </c>
      <c r="AL47" s="8">
        <f t="shared" si="28"/>
        <v>0</v>
      </c>
      <c r="AM47" s="8">
        <f t="shared" si="29"/>
        <v>0</v>
      </c>
      <c r="AN47" s="8">
        <f t="shared" si="30"/>
        <v>0</v>
      </c>
      <c r="AO47" s="8">
        <f t="shared" si="31"/>
        <v>6928</v>
      </c>
    </row>
    <row r="48" spans="1:41" s="20" customFormat="1" ht="6.75" customHeight="1" hidden="1">
      <c r="A48" s="12" t="s">
        <v>382</v>
      </c>
      <c r="B48" s="12" t="s">
        <v>383</v>
      </c>
      <c r="C48" s="12"/>
      <c r="D48" s="12"/>
      <c r="E48" s="9" t="s">
        <v>384</v>
      </c>
      <c r="F48" s="13">
        <f>F49</f>
        <v>0</v>
      </c>
      <c r="G48" s="13">
        <f aca="true" t="shared" si="47" ref="G48:AC48">G49</f>
        <v>0</v>
      </c>
      <c r="H48" s="13">
        <f t="shared" si="47"/>
        <v>0</v>
      </c>
      <c r="I48" s="13">
        <f t="shared" si="47"/>
        <v>0</v>
      </c>
      <c r="J48" s="13">
        <f t="shared" si="47"/>
        <v>0</v>
      </c>
      <c r="K48" s="13">
        <f t="shared" si="47"/>
        <v>800000</v>
      </c>
      <c r="L48" s="13">
        <f t="shared" si="47"/>
        <v>800000</v>
      </c>
      <c r="M48" s="13">
        <f t="shared" si="47"/>
        <v>0</v>
      </c>
      <c r="N48" s="13">
        <f t="shared" si="47"/>
        <v>0</v>
      </c>
      <c r="O48" s="13">
        <f t="shared" si="47"/>
        <v>0</v>
      </c>
      <c r="P48" s="13">
        <f t="shared" si="47"/>
        <v>800000</v>
      </c>
      <c r="Q48" s="13">
        <f t="shared" si="47"/>
        <v>800000</v>
      </c>
      <c r="R48" s="13">
        <f t="shared" si="47"/>
        <v>0</v>
      </c>
      <c r="S48" s="13">
        <f t="shared" si="47"/>
        <v>0</v>
      </c>
      <c r="T48" s="13">
        <f t="shared" si="47"/>
        <v>0</v>
      </c>
      <c r="U48" s="13">
        <f t="shared" si="47"/>
        <v>0</v>
      </c>
      <c r="V48" s="13">
        <f t="shared" si="47"/>
        <v>0</v>
      </c>
      <c r="W48" s="13">
        <f t="shared" si="47"/>
        <v>-400000</v>
      </c>
      <c r="X48" s="13">
        <f t="shared" si="47"/>
        <v>-400000</v>
      </c>
      <c r="Y48" s="13">
        <f t="shared" si="47"/>
        <v>0</v>
      </c>
      <c r="Z48" s="13">
        <f t="shared" si="47"/>
        <v>0</v>
      </c>
      <c r="AA48" s="13">
        <f t="shared" si="47"/>
        <v>0</v>
      </c>
      <c r="AB48" s="13">
        <f t="shared" si="47"/>
        <v>-400000</v>
      </c>
      <c r="AC48" s="13">
        <f t="shared" si="47"/>
        <v>-400000</v>
      </c>
      <c r="AD48" s="8">
        <f t="shared" si="21"/>
        <v>0</v>
      </c>
      <c r="AE48" s="8">
        <f t="shared" si="22"/>
        <v>0</v>
      </c>
      <c r="AF48" s="8">
        <f t="shared" si="23"/>
        <v>0</v>
      </c>
      <c r="AG48" s="8">
        <f t="shared" si="24"/>
        <v>0</v>
      </c>
      <c r="AH48" s="8">
        <f t="shared" si="25"/>
        <v>0</v>
      </c>
      <c r="AI48" s="8">
        <f t="shared" si="26"/>
        <v>400000</v>
      </c>
      <c r="AJ48" s="8">
        <f t="shared" si="9"/>
        <v>400000</v>
      </c>
      <c r="AK48" s="8">
        <f t="shared" si="27"/>
        <v>0</v>
      </c>
      <c r="AL48" s="8">
        <f t="shared" si="28"/>
        <v>0</v>
      </c>
      <c r="AM48" s="8">
        <f t="shared" si="29"/>
        <v>0</v>
      </c>
      <c r="AN48" s="8">
        <f t="shared" si="30"/>
        <v>400000</v>
      </c>
      <c r="AO48" s="8">
        <f t="shared" si="31"/>
        <v>400000</v>
      </c>
    </row>
    <row r="49" spans="1:41" s="20" customFormat="1" ht="25.5" customHeight="1">
      <c r="A49" s="12" t="s">
        <v>379</v>
      </c>
      <c r="B49" s="12" t="s">
        <v>380</v>
      </c>
      <c r="C49" s="12" t="s">
        <v>143</v>
      </c>
      <c r="D49" s="12" t="s">
        <v>44</v>
      </c>
      <c r="E49" s="9" t="s">
        <v>381</v>
      </c>
      <c r="F49" s="13">
        <f>G49+J49</f>
        <v>0</v>
      </c>
      <c r="G49" s="13"/>
      <c r="H49" s="13"/>
      <c r="I49" s="13"/>
      <c r="J49" s="13"/>
      <c r="K49" s="13">
        <f>M49+P49</f>
        <v>800000</v>
      </c>
      <c r="L49" s="13">
        <v>800000</v>
      </c>
      <c r="M49" s="13"/>
      <c r="N49" s="13"/>
      <c r="O49" s="13"/>
      <c r="P49" s="13">
        <v>800000</v>
      </c>
      <c r="Q49" s="13">
        <f>F49+K49</f>
        <v>800000</v>
      </c>
      <c r="R49" s="13">
        <f t="shared" si="45"/>
        <v>0</v>
      </c>
      <c r="S49" s="13"/>
      <c r="T49" s="13"/>
      <c r="U49" s="13"/>
      <c r="V49" s="13"/>
      <c r="W49" s="13">
        <f t="shared" si="46"/>
        <v>-400000</v>
      </c>
      <c r="X49" s="13">
        <v>-400000</v>
      </c>
      <c r="Y49" s="13"/>
      <c r="Z49" s="13"/>
      <c r="AA49" s="13"/>
      <c r="AB49" s="13">
        <v>-400000</v>
      </c>
      <c r="AC49" s="13">
        <f>R49+W49</f>
        <v>-400000</v>
      </c>
      <c r="AD49" s="8">
        <f t="shared" si="21"/>
        <v>0</v>
      </c>
      <c r="AE49" s="8">
        <f t="shared" si="22"/>
        <v>0</v>
      </c>
      <c r="AF49" s="8">
        <f t="shared" si="23"/>
        <v>0</v>
      </c>
      <c r="AG49" s="8">
        <f t="shared" si="24"/>
        <v>0</v>
      </c>
      <c r="AH49" s="8">
        <f t="shared" si="25"/>
        <v>0</v>
      </c>
      <c r="AI49" s="8">
        <f t="shared" si="26"/>
        <v>400000</v>
      </c>
      <c r="AJ49" s="8">
        <f t="shared" si="9"/>
        <v>400000</v>
      </c>
      <c r="AK49" s="8">
        <f t="shared" si="27"/>
        <v>0</v>
      </c>
      <c r="AL49" s="8">
        <f t="shared" si="28"/>
        <v>0</v>
      </c>
      <c r="AM49" s="8">
        <f t="shared" si="29"/>
        <v>0</v>
      </c>
      <c r="AN49" s="8">
        <f t="shared" si="30"/>
        <v>400000</v>
      </c>
      <c r="AO49" s="8">
        <f t="shared" si="31"/>
        <v>400000</v>
      </c>
    </row>
    <row r="50" spans="1:41" s="20" customFormat="1" ht="42.75" customHeight="1">
      <c r="A50" s="12" t="s">
        <v>435</v>
      </c>
      <c r="B50" s="12" t="s">
        <v>397</v>
      </c>
      <c r="C50" s="12" t="s">
        <v>363</v>
      </c>
      <c r="D50" s="12" t="s">
        <v>198</v>
      </c>
      <c r="E50" s="35" t="s">
        <v>398</v>
      </c>
      <c r="F50" s="13">
        <f t="shared" si="42"/>
        <v>0</v>
      </c>
      <c r="G50" s="13"/>
      <c r="H50" s="13"/>
      <c r="I50" s="13"/>
      <c r="J50" s="13"/>
      <c r="K50" s="13">
        <f t="shared" si="43"/>
        <v>0</v>
      </c>
      <c r="L50" s="13"/>
      <c r="M50" s="13"/>
      <c r="N50" s="13"/>
      <c r="O50" s="13"/>
      <c r="P50" s="13"/>
      <c r="Q50" s="13">
        <f>F50+K50</f>
        <v>0</v>
      </c>
      <c r="R50" s="13">
        <f t="shared" si="45"/>
        <v>0</v>
      </c>
      <c r="S50" s="13"/>
      <c r="T50" s="13"/>
      <c r="U50" s="13"/>
      <c r="V50" s="13"/>
      <c r="W50" s="13">
        <f t="shared" si="46"/>
        <v>867000</v>
      </c>
      <c r="X50" s="13">
        <v>867000</v>
      </c>
      <c r="Y50" s="13"/>
      <c r="Z50" s="13"/>
      <c r="AA50" s="13"/>
      <c r="AB50" s="13">
        <v>867000</v>
      </c>
      <c r="AC50" s="13">
        <f>R50+W50</f>
        <v>867000</v>
      </c>
      <c r="AD50" s="8">
        <f t="shared" si="21"/>
        <v>0</v>
      </c>
      <c r="AE50" s="8">
        <f t="shared" si="22"/>
        <v>0</v>
      </c>
      <c r="AF50" s="8">
        <f t="shared" si="23"/>
        <v>0</v>
      </c>
      <c r="AG50" s="8">
        <f t="shared" si="24"/>
        <v>0</v>
      </c>
      <c r="AH50" s="8">
        <f t="shared" si="25"/>
        <v>0</v>
      </c>
      <c r="AI50" s="8">
        <f t="shared" si="26"/>
        <v>867000</v>
      </c>
      <c r="AJ50" s="8">
        <f t="shared" si="9"/>
        <v>867000</v>
      </c>
      <c r="AK50" s="8">
        <f t="shared" si="27"/>
        <v>0</v>
      </c>
      <c r="AL50" s="8">
        <f t="shared" si="28"/>
        <v>0</v>
      </c>
      <c r="AM50" s="8">
        <f t="shared" si="29"/>
        <v>0</v>
      </c>
      <c r="AN50" s="8">
        <f t="shared" si="30"/>
        <v>867000</v>
      </c>
      <c r="AO50" s="8">
        <f t="shared" si="31"/>
        <v>867000</v>
      </c>
    </row>
    <row r="51" spans="1:41" s="20" customFormat="1" ht="33.75" customHeight="1" hidden="1">
      <c r="A51" s="12" t="s">
        <v>323</v>
      </c>
      <c r="B51" s="12" t="s">
        <v>324</v>
      </c>
      <c r="C51" s="12"/>
      <c r="D51" s="12"/>
      <c r="E51" s="34" t="s">
        <v>328</v>
      </c>
      <c r="F51" s="13">
        <f>F52</f>
        <v>0</v>
      </c>
      <c r="G51" s="13">
        <f aca="true" t="shared" si="48" ref="G51:AC51">G52</f>
        <v>0</v>
      </c>
      <c r="H51" s="13">
        <f t="shared" si="48"/>
        <v>0</v>
      </c>
      <c r="I51" s="13">
        <f t="shared" si="48"/>
        <v>0</v>
      </c>
      <c r="J51" s="13">
        <f t="shared" si="48"/>
        <v>0</v>
      </c>
      <c r="K51" s="13">
        <f t="shared" si="48"/>
        <v>0</v>
      </c>
      <c r="L51" s="13">
        <f t="shared" si="48"/>
        <v>0</v>
      </c>
      <c r="M51" s="13">
        <f t="shared" si="48"/>
        <v>0</v>
      </c>
      <c r="N51" s="13">
        <f t="shared" si="48"/>
        <v>0</v>
      </c>
      <c r="O51" s="13">
        <f t="shared" si="48"/>
        <v>0</v>
      </c>
      <c r="P51" s="13">
        <f t="shared" si="48"/>
        <v>0</v>
      </c>
      <c r="Q51" s="13">
        <f t="shared" si="48"/>
        <v>0</v>
      </c>
      <c r="R51" s="13">
        <f t="shared" si="48"/>
        <v>0</v>
      </c>
      <c r="S51" s="13">
        <f t="shared" si="48"/>
        <v>0</v>
      </c>
      <c r="T51" s="13">
        <f t="shared" si="48"/>
        <v>0</v>
      </c>
      <c r="U51" s="13">
        <f t="shared" si="48"/>
        <v>0</v>
      </c>
      <c r="V51" s="13">
        <f t="shared" si="48"/>
        <v>0</v>
      </c>
      <c r="W51" s="13">
        <f t="shared" si="48"/>
        <v>178276</v>
      </c>
      <c r="X51" s="13">
        <f t="shared" si="48"/>
        <v>178276</v>
      </c>
      <c r="Y51" s="13">
        <f t="shared" si="48"/>
        <v>0</v>
      </c>
      <c r="Z51" s="13">
        <f t="shared" si="48"/>
        <v>0</v>
      </c>
      <c r="AA51" s="13">
        <f t="shared" si="48"/>
        <v>0</v>
      </c>
      <c r="AB51" s="13">
        <f t="shared" si="48"/>
        <v>178276</v>
      </c>
      <c r="AC51" s="13">
        <f t="shared" si="48"/>
        <v>178276</v>
      </c>
      <c r="AD51" s="8">
        <f t="shared" si="21"/>
        <v>0</v>
      </c>
      <c r="AE51" s="8">
        <f t="shared" si="22"/>
        <v>0</v>
      </c>
      <c r="AF51" s="8">
        <f t="shared" si="23"/>
        <v>0</v>
      </c>
      <c r="AG51" s="8">
        <f t="shared" si="24"/>
        <v>0</v>
      </c>
      <c r="AH51" s="8">
        <f t="shared" si="25"/>
        <v>0</v>
      </c>
      <c r="AI51" s="8">
        <f t="shared" si="26"/>
        <v>178276</v>
      </c>
      <c r="AJ51" s="8">
        <f t="shared" si="9"/>
        <v>178276</v>
      </c>
      <c r="AK51" s="8">
        <f t="shared" si="27"/>
        <v>0</v>
      </c>
      <c r="AL51" s="8">
        <f t="shared" si="28"/>
        <v>0</v>
      </c>
      <c r="AM51" s="8">
        <f t="shared" si="29"/>
        <v>0</v>
      </c>
      <c r="AN51" s="8">
        <f t="shared" si="30"/>
        <v>178276</v>
      </c>
      <c r="AO51" s="8">
        <f t="shared" si="31"/>
        <v>178276</v>
      </c>
    </row>
    <row r="52" spans="1:41" s="20" customFormat="1" ht="39.75" customHeight="1">
      <c r="A52" s="12" t="s">
        <v>325</v>
      </c>
      <c r="B52" s="12" t="s">
        <v>326</v>
      </c>
      <c r="C52" s="12" t="s">
        <v>160</v>
      </c>
      <c r="D52" s="12" t="s">
        <v>159</v>
      </c>
      <c r="E52" s="35" t="s">
        <v>327</v>
      </c>
      <c r="F52" s="13">
        <f t="shared" si="42"/>
        <v>0</v>
      </c>
      <c r="G52" s="13"/>
      <c r="H52" s="13"/>
      <c r="I52" s="13"/>
      <c r="J52" s="13"/>
      <c r="K52" s="13">
        <f t="shared" si="43"/>
        <v>0</v>
      </c>
      <c r="L52" s="13"/>
      <c r="M52" s="13"/>
      <c r="N52" s="13"/>
      <c r="O52" s="13"/>
      <c r="P52" s="13"/>
      <c r="Q52" s="13">
        <f>F52+K52</f>
        <v>0</v>
      </c>
      <c r="R52" s="13">
        <f t="shared" si="45"/>
        <v>0</v>
      </c>
      <c r="S52" s="13"/>
      <c r="T52" s="13"/>
      <c r="U52" s="13"/>
      <c r="V52" s="13"/>
      <c r="W52" s="13">
        <f t="shared" si="46"/>
        <v>178276</v>
      </c>
      <c r="X52" s="13">
        <v>178276</v>
      </c>
      <c r="Y52" s="13"/>
      <c r="Z52" s="13"/>
      <c r="AA52" s="13"/>
      <c r="AB52" s="13">
        <v>178276</v>
      </c>
      <c r="AC52" s="13">
        <f>R52+W52</f>
        <v>178276</v>
      </c>
      <c r="AD52" s="8">
        <f t="shared" si="21"/>
        <v>0</v>
      </c>
      <c r="AE52" s="8">
        <f t="shared" si="22"/>
        <v>0</v>
      </c>
      <c r="AF52" s="8">
        <f t="shared" si="23"/>
        <v>0</v>
      </c>
      <c r="AG52" s="8">
        <f t="shared" si="24"/>
        <v>0</v>
      </c>
      <c r="AH52" s="8">
        <f t="shared" si="25"/>
        <v>0</v>
      </c>
      <c r="AI52" s="8">
        <f t="shared" si="26"/>
        <v>178276</v>
      </c>
      <c r="AJ52" s="8">
        <f t="shared" si="9"/>
        <v>178276</v>
      </c>
      <c r="AK52" s="8">
        <f t="shared" si="27"/>
        <v>0</v>
      </c>
      <c r="AL52" s="8">
        <f t="shared" si="28"/>
        <v>0</v>
      </c>
      <c r="AM52" s="8">
        <f t="shared" si="29"/>
        <v>0</v>
      </c>
      <c r="AN52" s="8">
        <f t="shared" si="30"/>
        <v>178276</v>
      </c>
      <c r="AO52" s="8">
        <f t="shared" si="31"/>
        <v>178276</v>
      </c>
    </row>
    <row r="53" spans="1:41" s="20" customFormat="1" ht="19.5" customHeight="1">
      <c r="A53" s="12" t="s">
        <v>331</v>
      </c>
      <c r="B53" s="12" t="s">
        <v>332</v>
      </c>
      <c r="C53" s="12" t="s">
        <v>333</v>
      </c>
      <c r="D53" s="12"/>
      <c r="E53" s="35" t="s">
        <v>334</v>
      </c>
      <c r="F53" s="13">
        <f>G53+J53</f>
        <v>400000</v>
      </c>
      <c r="G53" s="13">
        <v>400000</v>
      </c>
      <c r="H53" s="13"/>
      <c r="I53" s="13"/>
      <c r="J53" s="13"/>
      <c r="K53" s="13">
        <f>M53+P53</f>
        <v>0</v>
      </c>
      <c r="L53" s="13"/>
      <c r="M53" s="13"/>
      <c r="N53" s="13"/>
      <c r="O53" s="13"/>
      <c r="P53" s="13"/>
      <c r="Q53" s="13">
        <f>F53+K53</f>
        <v>400000</v>
      </c>
      <c r="R53" s="13">
        <f>S53+V53</f>
        <v>0</v>
      </c>
      <c r="S53" s="13"/>
      <c r="T53" s="13"/>
      <c r="U53" s="13"/>
      <c r="V53" s="13"/>
      <c r="W53" s="13">
        <f>Y53+AB53</f>
        <v>0</v>
      </c>
      <c r="X53" s="13"/>
      <c r="Y53" s="13"/>
      <c r="Z53" s="13"/>
      <c r="AA53" s="13"/>
      <c r="AB53" s="13"/>
      <c r="AC53" s="13">
        <f>R53+W53</f>
        <v>0</v>
      </c>
      <c r="AD53" s="8">
        <f t="shared" si="21"/>
        <v>400000</v>
      </c>
      <c r="AE53" s="8">
        <f t="shared" si="22"/>
        <v>400000</v>
      </c>
      <c r="AF53" s="8">
        <f t="shared" si="23"/>
        <v>0</v>
      </c>
      <c r="AG53" s="8">
        <f t="shared" si="24"/>
        <v>0</v>
      </c>
      <c r="AH53" s="8">
        <f t="shared" si="25"/>
        <v>0</v>
      </c>
      <c r="AI53" s="8">
        <f t="shared" si="26"/>
        <v>0</v>
      </c>
      <c r="AJ53" s="8">
        <f t="shared" si="9"/>
        <v>0</v>
      </c>
      <c r="AK53" s="8">
        <f t="shared" si="27"/>
        <v>0</v>
      </c>
      <c r="AL53" s="8">
        <f t="shared" si="28"/>
        <v>0</v>
      </c>
      <c r="AM53" s="8">
        <f t="shared" si="29"/>
        <v>0</v>
      </c>
      <c r="AN53" s="8">
        <f t="shared" si="30"/>
        <v>0</v>
      </c>
      <c r="AO53" s="8">
        <f t="shared" si="31"/>
        <v>400000</v>
      </c>
    </row>
    <row r="54" spans="1:41" s="20" customFormat="1" ht="32.25" customHeight="1" hidden="1">
      <c r="A54" s="12" t="s">
        <v>358</v>
      </c>
      <c r="B54" s="12" t="s">
        <v>359</v>
      </c>
      <c r="C54" s="12"/>
      <c r="D54" s="12"/>
      <c r="E54" s="35" t="s">
        <v>360</v>
      </c>
      <c r="F54" s="13">
        <f>F55</f>
        <v>0</v>
      </c>
      <c r="G54" s="13">
        <f aca="true" t="shared" si="49" ref="G54:AC54">G55</f>
        <v>0</v>
      </c>
      <c r="H54" s="13">
        <f t="shared" si="49"/>
        <v>0</v>
      </c>
      <c r="I54" s="13">
        <f t="shared" si="49"/>
        <v>0</v>
      </c>
      <c r="J54" s="13">
        <f t="shared" si="49"/>
        <v>0</v>
      </c>
      <c r="K54" s="13">
        <f t="shared" si="49"/>
        <v>0</v>
      </c>
      <c r="L54" s="13">
        <f t="shared" si="49"/>
        <v>0</v>
      </c>
      <c r="M54" s="13">
        <f t="shared" si="49"/>
        <v>0</v>
      </c>
      <c r="N54" s="13">
        <f t="shared" si="49"/>
        <v>0</v>
      </c>
      <c r="O54" s="13">
        <f t="shared" si="49"/>
        <v>0</v>
      </c>
      <c r="P54" s="13">
        <f t="shared" si="49"/>
        <v>0</v>
      </c>
      <c r="Q54" s="13">
        <f t="shared" si="49"/>
        <v>0</v>
      </c>
      <c r="R54" s="13">
        <f>R55</f>
        <v>0</v>
      </c>
      <c r="S54" s="13">
        <f t="shared" si="49"/>
        <v>0</v>
      </c>
      <c r="T54" s="13">
        <f t="shared" si="49"/>
        <v>0</v>
      </c>
      <c r="U54" s="13">
        <f t="shared" si="49"/>
        <v>0</v>
      </c>
      <c r="V54" s="13">
        <f t="shared" si="49"/>
        <v>0</v>
      </c>
      <c r="W54" s="13">
        <f t="shared" si="49"/>
        <v>0</v>
      </c>
      <c r="X54" s="13">
        <f t="shared" si="49"/>
        <v>0</v>
      </c>
      <c r="Y54" s="13">
        <f t="shared" si="49"/>
        <v>0</v>
      </c>
      <c r="Z54" s="13">
        <f t="shared" si="49"/>
        <v>0</v>
      </c>
      <c r="AA54" s="13">
        <f t="shared" si="49"/>
        <v>0</v>
      </c>
      <c r="AB54" s="13">
        <f t="shared" si="49"/>
        <v>0</v>
      </c>
      <c r="AC54" s="13">
        <f t="shared" si="49"/>
        <v>0</v>
      </c>
      <c r="AD54" s="8">
        <f t="shared" si="21"/>
        <v>0</v>
      </c>
      <c r="AE54" s="8">
        <f t="shared" si="22"/>
        <v>0</v>
      </c>
      <c r="AF54" s="8">
        <f t="shared" si="23"/>
        <v>0</v>
      </c>
      <c r="AG54" s="8">
        <f t="shared" si="24"/>
        <v>0</v>
      </c>
      <c r="AH54" s="8">
        <f t="shared" si="25"/>
        <v>0</v>
      </c>
      <c r="AI54" s="8">
        <f t="shared" si="26"/>
        <v>0</v>
      </c>
      <c r="AJ54" s="8">
        <f t="shared" si="9"/>
        <v>0</v>
      </c>
      <c r="AK54" s="8">
        <f t="shared" si="27"/>
        <v>0</v>
      </c>
      <c r="AL54" s="8">
        <f t="shared" si="28"/>
        <v>0</v>
      </c>
      <c r="AM54" s="8">
        <f t="shared" si="29"/>
        <v>0</v>
      </c>
      <c r="AN54" s="8">
        <f t="shared" si="30"/>
        <v>0</v>
      </c>
      <c r="AO54" s="8">
        <f t="shared" si="31"/>
        <v>0</v>
      </c>
    </row>
    <row r="55" spans="1:41" s="20" customFormat="1" ht="39.75" customHeight="1" hidden="1">
      <c r="A55" s="12" t="s">
        <v>361</v>
      </c>
      <c r="B55" s="12" t="s">
        <v>362</v>
      </c>
      <c r="C55" s="12" t="s">
        <v>363</v>
      </c>
      <c r="D55" s="12"/>
      <c r="E55" s="35" t="s">
        <v>364</v>
      </c>
      <c r="F55" s="13">
        <f>G55+J55</f>
        <v>0</v>
      </c>
      <c r="G55" s="13"/>
      <c r="H55" s="13"/>
      <c r="I55" s="13"/>
      <c r="J55" s="13"/>
      <c r="K55" s="13">
        <f>M55+P55</f>
        <v>0</v>
      </c>
      <c r="L55" s="13"/>
      <c r="M55" s="13"/>
      <c r="N55" s="13"/>
      <c r="O55" s="13"/>
      <c r="P55" s="13"/>
      <c r="Q55" s="13">
        <f>F55+K55</f>
        <v>0</v>
      </c>
      <c r="R55" s="13">
        <f>S55+V55</f>
        <v>0</v>
      </c>
      <c r="S55" s="13"/>
      <c r="T55" s="13"/>
      <c r="U55" s="13"/>
      <c r="V55" s="13"/>
      <c r="W55" s="13">
        <f>Y55+AB55</f>
        <v>0</v>
      </c>
      <c r="X55" s="13"/>
      <c r="Y55" s="13"/>
      <c r="Z55" s="13"/>
      <c r="AA55" s="13"/>
      <c r="AB55" s="13"/>
      <c r="AC55" s="13">
        <f>R55+W55</f>
        <v>0</v>
      </c>
      <c r="AD55" s="8">
        <f t="shared" si="21"/>
        <v>0</v>
      </c>
      <c r="AE55" s="8">
        <f t="shared" si="22"/>
        <v>0</v>
      </c>
      <c r="AF55" s="8">
        <f t="shared" si="23"/>
        <v>0</v>
      </c>
      <c r="AG55" s="8">
        <f t="shared" si="24"/>
        <v>0</v>
      </c>
      <c r="AH55" s="8">
        <f t="shared" si="25"/>
        <v>0</v>
      </c>
      <c r="AI55" s="8">
        <f t="shared" si="26"/>
        <v>0</v>
      </c>
      <c r="AJ55" s="8">
        <f t="shared" si="9"/>
        <v>0</v>
      </c>
      <c r="AK55" s="8">
        <f t="shared" si="27"/>
        <v>0</v>
      </c>
      <c r="AL55" s="8">
        <f t="shared" si="28"/>
        <v>0</v>
      </c>
      <c r="AM55" s="8">
        <f t="shared" si="29"/>
        <v>0</v>
      </c>
      <c r="AN55" s="8">
        <f t="shared" si="30"/>
        <v>0</v>
      </c>
      <c r="AO55" s="8">
        <f t="shared" si="31"/>
        <v>0</v>
      </c>
    </row>
    <row r="56" spans="1:41" s="20" customFormat="1" ht="40.5" customHeight="1">
      <c r="A56" s="12" t="s">
        <v>261</v>
      </c>
      <c r="B56" s="12" t="s">
        <v>199</v>
      </c>
      <c r="C56" s="12" t="s">
        <v>134</v>
      </c>
      <c r="D56" s="12" t="s">
        <v>133</v>
      </c>
      <c r="E56" s="9" t="s">
        <v>200</v>
      </c>
      <c r="F56" s="13">
        <f t="shared" si="42"/>
        <v>85280</v>
      </c>
      <c r="G56" s="13">
        <v>85280</v>
      </c>
      <c r="H56" s="13"/>
      <c r="I56" s="13"/>
      <c r="J56" s="13"/>
      <c r="K56" s="13">
        <f t="shared" si="43"/>
        <v>0</v>
      </c>
      <c r="L56" s="13"/>
      <c r="M56" s="13"/>
      <c r="N56" s="13"/>
      <c r="O56" s="13"/>
      <c r="P56" s="13"/>
      <c r="Q56" s="13">
        <f>F56+K56</f>
        <v>85280</v>
      </c>
      <c r="R56" s="13">
        <f t="shared" si="45"/>
        <v>0</v>
      </c>
      <c r="S56" s="13"/>
      <c r="T56" s="13"/>
      <c r="U56" s="13"/>
      <c r="V56" s="13"/>
      <c r="W56" s="13">
        <f t="shared" si="46"/>
        <v>0</v>
      </c>
      <c r="X56" s="13"/>
      <c r="Y56" s="13"/>
      <c r="Z56" s="13"/>
      <c r="AA56" s="13"/>
      <c r="AB56" s="13"/>
      <c r="AC56" s="13">
        <f>R56+W56</f>
        <v>0</v>
      </c>
      <c r="AD56" s="8">
        <f t="shared" si="21"/>
        <v>85280</v>
      </c>
      <c r="AE56" s="8">
        <f t="shared" si="22"/>
        <v>85280</v>
      </c>
      <c r="AF56" s="8">
        <f t="shared" si="23"/>
        <v>0</v>
      </c>
      <c r="AG56" s="8">
        <f t="shared" si="24"/>
        <v>0</v>
      </c>
      <c r="AH56" s="8">
        <f t="shared" si="25"/>
        <v>0</v>
      </c>
      <c r="AI56" s="8">
        <f t="shared" si="26"/>
        <v>0</v>
      </c>
      <c r="AJ56" s="8">
        <f t="shared" si="9"/>
        <v>0</v>
      </c>
      <c r="AK56" s="8">
        <f t="shared" si="27"/>
        <v>0</v>
      </c>
      <c r="AL56" s="8">
        <f t="shared" si="28"/>
        <v>0</v>
      </c>
      <c r="AM56" s="8">
        <f t="shared" si="29"/>
        <v>0</v>
      </c>
      <c r="AN56" s="8">
        <f t="shared" si="30"/>
        <v>0</v>
      </c>
      <c r="AO56" s="8">
        <f t="shared" si="31"/>
        <v>85280</v>
      </c>
    </row>
    <row r="57" spans="1:41" s="20" customFormat="1" ht="43.5" customHeight="1">
      <c r="A57" s="12" t="s">
        <v>335</v>
      </c>
      <c r="B57" s="12" t="s">
        <v>336</v>
      </c>
      <c r="C57" s="12" t="s">
        <v>138</v>
      </c>
      <c r="D57" s="12" t="s">
        <v>157</v>
      </c>
      <c r="E57" s="9" t="s">
        <v>337</v>
      </c>
      <c r="F57" s="13">
        <f>G57+J57</f>
        <v>12489600</v>
      </c>
      <c r="G57" s="13">
        <v>12489600</v>
      </c>
      <c r="H57" s="13"/>
      <c r="I57" s="13"/>
      <c r="J57" s="13"/>
      <c r="K57" s="13">
        <f>M57+P57</f>
        <v>0</v>
      </c>
      <c r="L57" s="13"/>
      <c r="M57" s="13"/>
      <c r="N57" s="13"/>
      <c r="O57" s="13"/>
      <c r="P57" s="13"/>
      <c r="Q57" s="13">
        <f>F57+K57</f>
        <v>12489600</v>
      </c>
      <c r="R57" s="8">
        <f t="shared" si="45"/>
        <v>0</v>
      </c>
      <c r="S57" s="13"/>
      <c r="T57" s="8"/>
      <c r="U57" s="8"/>
      <c r="V57" s="8"/>
      <c r="W57" s="8">
        <f t="shared" si="46"/>
        <v>0</v>
      </c>
      <c r="X57" s="13"/>
      <c r="Y57" s="8"/>
      <c r="Z57" s="8"/>
      <c r="AA57" s="8"/>
      <c r="AB57" s="8"/>
      <c r="AC57" s="8">
        <f>R57+W57</f>
        <v>0</v>
      </c>
      <c r="AD57" s="8">
        <f t="shared" si="21"/>
        <v>12489600</v>
      </c>
      <c r="AE57" s="8">
        <f t="shared" si="22"/>
        <v>12489600</v>
      </c>
      <c r="AF57" s="8">
        <f t="shared" si="23"/>
        <v>0</v>
      </c>
      <c r="AG57" s="8">
        <f t="shared" si="24"/>
        <v>0</v>
      </c>
      <c r="AH57" s="8">
        <f t="shared" si="25"/>
        <v>0</v>
      </c>
      <c r="AI57" s="8">
        <f t="shared" si="26"/>
        <v>0</v>
      </c>
      <c r="AJ57" s="8">
        <f t="shared" si="9"/>
        <v>0</v>
      </c>
      <c r="AK57" s="8">
        <f t="shared" si="27"/>
        <v>0</v>
      </c>
      <c r="AL57" s="8">
        <f t="shared" si="28"/>
        <v>0</v>
      </c>
      <c r="AM57" s="8">
        <f t="shared" si="29"/>
        <v>0</v>
      </c>
      <c r="AN57" s="8">
        <f t="shared" si="30"/>
        <v>0</v>
      </c>
      <c r="AO57" s="8">
        <f t="shared" si="31"/>
        <v>12489600</v>
      </c>
    </row>
    <row r="58" spans="1:41" s="20" customFormat="1" ht="53.25" customHeight="1" hidden="1">
      <c r="A58" s="12" t="s">
        <v>416</v>
      </c>
      <c r="B58" s="12" t="s">
        <v>221</v>
      </c>
      <c r="C58" s="12" t="s">
        <v>138</v>
      </c>
      <c r="D58" s="12" t="s">
        <v>141</v>
      </c>
      <c r="E58" s="33" t="s">
        <v>222</v>
      </c>
      <c r="F58" s="13">
        <f>G58+J58</f>
        <v>0</v>
      </c>
      <c r="G58" s="13"/>
      <c r="H58" s="13"/>
      <c r="I58" s="13"/>
      <c r="J58" s="13"/>
      <c r="K58" s="13">
        <f>M58+P58</f>
        <v>0</v>
      </c>
      <c r="L58" s="13"/>
      <c r="M58" s="13"/>
      <c r="N58" s="13"/>
      <c r="O58" s="13"/>
      <c r="P58" s="13"/>
      <c r="Q58" s="13">
        <f>F58+K58</f>
        <v>0</v>
      </c>
      <c r="R58" s="13">
        <f t="shared" si="45"/>
        <v>0</v>
      </c>
      <c r="S58" s="13"/>
      <c r="T58" s="13"/>
      <c r="U58" s="13"/>
      <c r="V58" s="13"/>
      <c r="W58" s="13">
        <f t="shared" si="46"/>
        <v>0</v>
      </c>
      <c r="X58" s="13"/>
      <c r="Y58" s="13"/>
      <c r="Z58" s="13"/>
      <c r="AA58" s="13"/>
      <c r="AB58" s="13"/>
      <c r="AC58" s="13">
        <f>R58+W58</f>
        <v>0</v>
      </c>
      <c r="AD58" s="8">
        <f t="shared" si="21"/>
        <v>0</v>
      </c>
      <c r="AE58" s="8">
        <f t="shared" si="22"/>
        <v>0</v>
      </c>
      <c r="AF58" s="8">
        <f t="shared" si="23"/>
        <v>0</v>
      </c>
      <c r="AG58" s="8">
        <f t="shared" si="24"/>
        <v>0</v>
      </c>
      <c r="AH58" s="8">
        <f t="shared" si="25"/>
        <v>0</v>
      </c>
      <c r="AI58" s="8">
        <f t="shared" si="26"/>
        <v>0</v>
      </c>
      <c r="AJ58" s="8">
        <f t="shared" si="9"/>
        <v>0</v>
      </c>
      <c r="AK58" s="8">
        <f t="shared" si="27"/>
        <v>0</v>
      </c>
      <c r="AL58" s="8">
        <f t="shared" si="28"/>
        <v>0</v>
      </c>
      <c r="AM58" s="8">
        <f t="shared" si="29"/>
        <v>0</v>
      </c>
      <c r="AN58" s="8">
        <f t="shared" si="30"/>
        <v>0</v>
      </c>
      <c r="AO58" s="8">
        <f t="shared" si="31"/>
        <v>0</v>
      </c>
    </row>
    <row r="59" spans="1:41" s="20" customFormat="1" ht="44.25" customHeight="1">
      <c r="A59" s="12" t="s">
        <v>262</v>
      </c>
      <c r="B59" s="12" t="s">
        <v>178</v>
      </c>
      <c r="C59" s="12" t="s">
        <v>138</v>
      </c>
      <c r="D59" s="12" t="s">
        <v>201</v>
      </c>
      <c r="E59" s="9" t="s">
        <v>399</v>
      </c>
      <c r="F59" s="13">
        <f>G59+J59</f>
        <v>0</v>
      </c>
      <c r="G59" s="13"/>
      <c r="H59" s="13"/>
      <c r="I59" s="13"/>
      <c r="J59" s="13"/>
      <c r="K59" s="13">
        <f>M59+P59</f>
        <v>0</v>
      </c>
      <c r="L59" s="13"/>
      <c r="M59" s="13"/>
      <c r="N59" s="13"/>
      <c r="O59" s="13"/>
      <c r="P59" s="13"/>
      <c r="Q59" s="13">
        <f>F59+K59</f>
        <v>0</v>
      </c>
      <c r="R59" s="8">
        <f t="shared" si="45"/>
        <v>2803950</v>
      </c>
      <c r="S59" s="13">
        <v>2803950</v>
      </c>
      <c r="T59" s="8"/>
      <c r="U59" s="8"/>
      <c r="V59" s="8"/>
      <c r="W59" s="8">
        <f t="shared" si="46"/>
        <v>0</v>
      </c>
      <c r="X59" s="13"/>
      <c r="Y59" s="8"/>
      <c r="Z59" s="8"/>
      <c r="AA59" s="8"/>
      <c r="AB59" s="13"/>
      <c r="AC59" s="8">
        <f>R59+W59</f>
        <v>2803950</v>
      </c>
      <c r="AD59" s="8">
        <f t="shared" si="21"/>
        <v>2803950</v>
      </c>
      <c r="AE59" s="8">
        <f t="shared" si="22"/>
        <v>2803950</v>
      </c>
      <c r="AF59" s="8">
        <f t="shared" si="23"/>
        <v>0</v>
      </c>
      <c r="AG59" s="8">
        <f t="shared" si="24"/>
        <v>0</v>
      </c>
      <c r="AH59" s="8">
        <f t="shared" si="25"/>
        <v>0</v>
      </c>
      <c r="AI59" s="8">
        <f t="shared" si="26"/>
        <v>0</v>
      </c>
      <c r="AJ59" s="8">
        <f t="shared" si="9"/>
        <v>0</v>
      </c>
      <c r="AK59" s="8">
        <f t="shared" si="27"/>
        <v>0</v>
      </c>
      <c r="AL59" s="8">
        <f t="shared" si="28"/>
        <v>0</v>
      </c>
      <c r="AM59" s="8">
        <f t="shared" si="29"/>
        <v>0</v>
      </c>
      <c r="AN59" s="8">
        <f t="shared" si="30"/>
        <v>0</v>
      </c>
      <c r="AO59" s="8">
        <f t="shared" si="31"/>
        <v>2803950</v>
      </c>
    </row>
    <row r="60" spans="1:41" s="20" customFormat="1" ht="29.25" customHeight="1">
      <c r="A60" s="10" t="s">
        <v>263</v>
      </c>
      <c r="B60" s="10"/>
      <c r="C60" s="10"/>
      <c r="D60" s="10"/>
      <c r="E60" s="11" t="s">
        <v>430</v>
      </c>
      <c r="F60" s="8">
        <f>F61</f>
        <v>55451463</v>
      </c>
      <c r="G60" s="8">
        <f aca="true" t="shared" si="50" ref="G60:AC60">G61</f>
        <v>55451463</v>
      </c>
      <c r="H60" s="8">
        <f t="shared" si="50"/>
        <v>37257037</v>
      </c>
      <c r="I60" s="8">
        <f t="shared" si="50"/>
        <v>5754389</v>
      </c>
      <c r="J60" s="8">
        <f t="shared" si="50"/>
        <v>0</v>
      </c>
      <c r="K60" s="8">
        <f t="shared" si="50"/>
        <v>6282161</v>
      </c>
      <c r="L60" s="8">
        <f t="shared" si="50"/>
        <v>5737390</v>
      </c>
      <c r="M60" s="8">
        <f t="shared" si="50"/>
        <v>519771</v>
      </c>
      <c r="N60" s="8">
        <f t="shared" si="50"/>
        <v>0</v>
      </c>
      <c r="O60" s="8">
        <f t="shared" si="50"/>
        <v>0</v>
      </c>
      <c r="P60" s="8">
        <f t="shared" si="50"/>
        <v>5762390</v>
      </c>
      <c r="Q60" s="8">
        <f t="shared" si="50"/>
        <v>61733624</v>
      </c>
      <c r="R60" s="8">
        <f>R61</f>
        <v>1463446</v>
      </c>
      <c r="S60" s="8">
        <f t="shared" si="50"/>
        <v>1463446</v>
      </c>
      <c r="T60" s="8">
        <f t="shared" si="50"/>
        <v>0</v>
      </c>
      <c r="U60" s="8">
        <f t="shared" si="50"/>
        <v>0</v>
      </c>
      <c r="V60" s="8">
        <f t="shared" si="50"/>
        <v>0</v>
      </c>
      <c r="W60" s="8">
        <f t="shared" si="50"/>
        <v>913485</v>
      </c>
      <c r="X60" s="8">
        <f t="shared" si="50"/>
        <v>913485</v>
      </c>
      <c r="Y60" s="8">
        <f t="shared" si="50"/>
        <v>0</v>
      </c>
      <c r="Z60" s="8">
        <f t="shared" si="50"/>
        <v>0</v>
      </c>
      <c r="AA60" s="8">
        <f t="shared" si="50"/>
        <v>0</v>
      </c>
      <c r="AB60" s="8">
        <f t="shared" si="50"/>
        <v>913485</v>
      </c>
      <c r="AC60" s="8">
        <f t="shared" si="50"/>
        <v>2376931</v>
      </c>
      <c r="AD60" s="8">
        <f t="shared" si="21"/>
        <v>56914909</v>
      </c>
      <c r="AE60" s="8">
        <f t="shared" si="22"/>
        <v>56914909</v>
      </c>
      <c r="AF60" s="8">
        <f t="shared" si="23"/>
        <v>37257037</v>
      </c>
      <c r="AG60" s="8">
        <f t="shared" si="24"/>
        <v>5754389</v>
      </c>
      <c r="AH60" s="8">
        <f t="shared" si="25"/>
        <v>0</v>
      </c>
      <c r="AI60" s="8">
        <f t="shared" si="26"/>
        <v>7195646</v>
      </c>
      <c r="AJ60" s="8">
        <f t="shared" si="9"/>
        <v>6650875</v>
      </c>
      <c r="AK60" s="8">
        <f t="shared" si="27"/>
        <v>519771</v>
      </c>
      <c r="AL60" s="8">
        <f t="shared" si="28"/>
        <v>0</v>
      </c>
      <c r="AM60" s="8">
        <f t="shared" si="29"/>
        <v>0</v>
      </c>
      <c r="AN60" s="8">
        <f t="shared" si="30"/>
        <v>6675875</v>
      </c>
      <c r="AO60" s="8">
        <f t="shared" si="31"/>
        <v>64110555</v>
      </c>
    </row>
    <row r="61" spans="1:41" s="20" customFormat="1" ht="21.75" customHeight="1">
      <c r="A61" s="10" t="s">
        <v>264</v>
      </c>
      <c r="B61" s="10"/>
      <c r="C61" s="10"/>
      <c r="D61" s="10"/>
      <c r="E61" s="11" t="s">
        <v>430</v>
      </c>
      <c r="F61" s="8">
        <f>F62+F63+F64+F65+F69+F71+F73+F68+F76</f>
        <v>55451463</v>
      </c>
      <c r="G61" s="8">
        <f aca="true" t="shared" si="51" ref="G61:AC61">G62+G63+G64+G65+G69+G71+G73+G68+G76</f>
        <v>55451463</v>
      </c>
      <c r="H61" s="8">
        <f t="shared" si="51"/>
        <v>37257037</v>
      </c>
      <c r="I61" s="8">
        <f t="shared" si="51"/>
        <v>5754389</v>
      </c>
      <c r="J61" s="8">
        <f t="shared" si="51"/>
        <v>0</v>
      </c>
      <c r="K61" s="8">
        <f t="shared" si="51"/>
        <v>6282161</v>
      </c>
      <c r="L61" s="8">
        <f>L62+L63+L64+L65+L69+L71+L73+L68+L76</f>
        <v>5737390</v>
      </c>
      <c r="M61" s="8">
        <f t="shared" si="51"/>
        <v>519771</v>
      </c>
      <c r="N61" s="8">
        <f t="shared" si="51"/>
        <v>0</v>
      </c>
      <c r="O61" s="8">
        <f t="shared" si="51"/>
        <v>0</v>
      </c>
      <c r="P61" s="8">
        <f t="shared" si="51"/>
        <v>5762390</v>
      </c>
      <c r="Q61" s="8">
        <f t="shared" si="51"/>
        <v>61733624</v>
      </c>
      <c r="R61" s="8">
        <f t="shared" si="51"/>
        <v>1463446</v>
      </c>
      <c r="S61" s="8">
        <f t="shared" si="51"/>
        <v>1463446</v>
      </c>
      <c r="T61" s="8">
        <f t="shared" si="51"/>
        <v>0</v>
      </c>
      <c r="U61" s="8">
        <f t="shared" si="51"/>
        <v>0</v>
      </c>
      <c r="V61" s="8">
        <f t="shared" si="51"/>
        <v>0</v>
      </c>
      <c r="W61" s="8">
        <f t="shared" si="51"/>
        <v>913485</v>
      </c>
      <c r="X61" s="8">
        <f>X62+X63+X64+X65+X69+X71+X73+X68+X76</f>
        <v>913485</v>
      </c>
      <c r="Y61" s="8">
        <f t="shared" si="51"/>
        <v>0</v>
      </c>
      <c r="Z61" s="8">
        <f t="shared" si="51"/>
        <v>0</v>
      </c>
      <c r="AA61" s="8">
        <f t="shared" si="51"/>
        <v>0</v>
      </c>
      <c r="AB61" s="8">
        <f t="shared" si="51"/>
        <v>913485</v>
      </c>
      <c r="AC61" s="8">
        <f t="shared" si="51"/>
        <v>2376931</v>
      </c>
      <c r="AD61" s="8">
        <f t="shared" si="21"/>
        <v>56914909</v>
      </c>
      <c r="AE61" s="8">
        <f t="shared" si="22"/>
        <v>56914909</v>
      </c>
      <c r="AF61" s="8">
        <f t="shared" si="23"/>
        <v>37257037</v>
      </c>
      <c r="AG61" s="8">
        <f t="shared" si="24"/>
        <v>5754389</v>
      </c>
      <c r="AH61" s="8">
        <f t="shared" si="25"/>
        <v>0</v>
      </c>
      <c r="AI61" s="8">
        <f t="shared" si="26"/>
        <v>7195646</v>
      </c>
      <c r="AJ61" s="8">
        <f t="shared" si="9"/>
        <v>6650875</v>
      </c>
      <c r="AK61" s="8">
        <f t="shared" si="27"/>
        <v>519771</v>
      </c>
      <c r="AL61" s="8">
        <f t="shared" si="28"/>
        <v>0</v>
      </c>
      <c r="AM61" s="8">
        <f t="shared" si="29"/>
        <v>0</v>
      </c>
      <c r="AN61" s="8">
        <f t="shared" si="30"/>
        <v>6675875</v>
      </c>
      <c r="AO61" s="8">
        <f t="shared" si="31"/>
        <v>64110555</v>
      </c>
    </row>
    <row r="62" spans="1:41" s="20" customFormat="1" ht="68.25" customHeight="1">
      <c r="A62" s="12" t="s">
        <v>265</v>
      </c>
      <c r="B62" s="12" t="s">
        <v>22</v>
      </c>
      <c r="C62" s="12" t="s">
        <v>23</v>
      </c>
      <c r="D62" s="12" t="s">
        <v>22</v>
      </c>
      <c r="E62" s="9" t="s">
        <v>427</v>
      </c>
      <c r="F62" s="13">
        <f>G62+J62</f>
        <v>49570051</v>
      </c>
      <c r="G62" s="13">
        <v>49570051</v>
      </c>
      <c r="H62" s="13">
        <v>33007403</v>
      </c>
      <c r="I62" s="13">
        <v>5412703</v>
      </c>
      <c r="J62" s="13"/>
      <c r="K62" s="13">
        <f>M62+P62</f>
        <v>6160844</v>
      </c>
      <c r="L62" s="13">
        <v>5737390</v>
      </c>
      <c r="M62" s="13">
        <v>423454</v>
      </c>
      <c r="N62" s="13"/>
      <c r="O62" s="13"/>
      <c r="P62" s="13">
        <v>5737390</v>
      </c>
      <c r="Q62" s="13">
        <f>F62+K62</f>
        <v>55730895</v>
      </c>
      <c r="R62" s="13">
        <f>S62+V62</f>
        <v>494554</v>
      </c>
      <c r="S62" s="13">
        <v>494554</v>
      </c>
      <c r="T62" s="13"/>
      <c r="U62" s="13"/>
      <c r="V62" s="13"/>
      <c r="W62" s="13">
        <f>Y62+AB62</f>
        <v>-297515</v>
      </c>
      <c r="X62" s="13">
        <v>-297515</v>
      </c>
      <c r="Y62" s="13"/>
      <c r="Z62" s="13"/>
      <c r="AA62" s="13"/>
      <c r="AB62" s="13">
        <v>-297515</v>
      </c>
      <c r="AC62" s="13">
        <f>R62+W62</f>
        <v>197039</v>
      </c>
      <c r="AD62" s="8">
        <f t="shared" si="21"/>
        <v>50064605</v>
      </c>
      <c r="AE62" s="8">
        <f t="shared" si="22"/>
        <v>50064605</v>
      </c>
      <c r="AF62" s="8">
        <f t="shared" si="23"/>
        <v>33007403</v>
      </c>
      <c r="AG62" s="8">
        <f t="shared" si="24"/>
        <v>5412703</v>
      </c>
      <c r="AH62" s="8">
        <f t="shared" si="25"/>
        <v>0</v>
      </c>
      <c r="AI62" s="8">
        <f t="shared" si="26"/>
        <v>5863329</v>
      </c>
      <c r="AJ62" s="8">
        <f t="shared" si="9"/>
        <v>5439875</v>
      </c>
      <c r="AK62" s="8">
        <f t="shared" si="27"/>
        <v>423454</v>
      </c>
      <c r="AL62" s="8">
        <f t="shared" si="28"/>
        <v>0</v>
      </c>
      <c r="AM62" s="8">
        <f t="shared" si="29"/>
        <v>0</v>
      </c>
      <c r="AN62" s="8">
        <f t="shared" si="30"/>
        <v>5439875</v>
      </c>
      <c r="AO62" s="8">
        <f t="shared" si="31"/>
        <v>55927934</v>
      </c>
    </row>
    <row r="63" spans="1:41" s="20" customFormat="1" ht="39.75" customHeight="1">
      <c r="A63" s="12" t="s">
        <v>266</v>
      </c>
      <c r="B63" s="12" t="s">
        <v>28</v>
      </c>
      <c r="C63" s="12" t="s">
        <v>29</v>
      </c>
      <c r="D63" s="12" t="s">
        <v>28</v>
      </c>
      <c r="E63" s="31" t="s">
        <v>30</v>
      </c>
      <c r="F63" s="13">
        <f aca="true" t="shared" si="52" ref="F63:F70">G63+J63</f>
        <v>1243246</v>
      </c>
      <c r="G63" s="13">
        <v>1243246</v>
      </c>
      <c r="H63" s="13">
        <v>950820</v>
      </c>
      <c r="I63" s="13">
        <v>14455</v>
      </c>
      <c r="J63" s="13"/>
      <c r="K63" s="13">
        <f aca="true" t="shared" si="53" ref="K63:K70">M63+P63</f>
        <v>0</v>
      </c>
      <c r="L63" s="13"/>
      <c r="M63" s="13"/>
      <c r="N63" s="13"/>
      <c r="O63" s="13"/>
      <c r="P63" s="13"/>
      <c r="Q63" s="13">
        <f>F63+K63</f>
        <v>1243246</v>
      </c>
      <c r="R63" s="13">
        <f aca="true" t="shared" si="54" ref="R63:R70">S63+V63</f>
        <v>0</v>
      </c>
      <c r="S63" s="13"/>
      <c r="T63" s="13"/>
      <c r="U63" s="13"/>
      <c r="V63" s="13"/>
      <c r="W63" s="13">
        <f aca="true" t="shared" si="55" ref="W63:W70">Y63+AB63</f>
        <v>0</v>
      </c>
      <c r="X63" s="13"/>
      <c r="Y63" s="13"/>
      <c r="Z63" s="13"/>
      <c r="AA63" s="13"/>
      <c r="AB63" s="13"/>
      <c r="AC63" s="13">
        <f>R63+W63</f>
        <v>0</v>
      </c>
      <c r="AD63" s="8">
        <f t="shared" si="21"/>
        <v>1243246</v>
      </c>
      <c r="AE63" s="8">
        <f t="shared" si="22"/>
        <v>1243246</v>
      </c>
      <c r="AF63" s="8">
        <f t="shared" si="23"/>
        <v>950820</v>
      </c>
      <c r="AG63" s="8">
        <f t="shared" si="24"/>
        <v>14455</v>
      </c>
      <c r="AH63" s="8">
        <f t="shared" si="25"/>
        <v>0</v>
      </c>
      <c r="AI63" s="8">
        <f t="shared" si="26"/>
        <v>0</v>
      </c>
      <c r="AJ63" s="8">
        <f t="shared" si="9"/>
        <v>0</v>
      </c>
      <c r="AK63" s="8">
        <f t="shared" si="27"/>
        <v>0</v>
      </c>
      <c r="AL63" s="8">
        <f t="shared" si="28"/>
        <v>0</v>
      </c>
      <c r="AM63" s="8">
        <f t="shared" si="29"/>
        <v>0</v>
      </c>
      <c r="AN63" s="8">
        <f t="shared" si="30"/>
        <v>0</v>
      </c>
      <c r="AO63" s="8">
        <f t="shared" si="31"/>
        <v>1243246</v>
      </c>
    </row>
    <row r="64" spans="1:41" s="20" customFormat="1" ht="20.25" customHeight="1">
      <c r="A64" s="12" t="s">
        <v>267</v>
      </c>
      <c r="B64" s="12" t="s">
        <v>163</v>
      </c>
      <c r="C64" s="12" t="s">
        <v>32</v>
      </c>
      <c r="D64" s="12" t="s">
        <v>202</v>
      </c>
      <c r="E64" s="31" t="s">
        <v>164</v>
      </c>
      <c r="F64" s="13">
        <f t="shared" si="52"/>
        <v>867939</v>
      </c>
      <c r="G64" s="13">
        <v>867939</v>
      </c>
      <c r="H64" s="13">
        <v>662263</v>
      </c>
      <c r="I64" s="13">
        <v>30406</v>
      </c>
      <c r="J64" s="13"/>
      <c r="K64" s="13">
        <f t="shared" si="53"/>
        <v>0</v>
      </c>
      <c r="L64" s="13"/>
      <c r="M64" s="13"/>
      <c r="N64" s="13"/>
      <c r="O64" s="13"/>
      <c r="P64" s="13"/>
      <c r="Q64" s="13">
        <f>F64+K64</f>
        <v>867939</v>
      </c>
      <c r="R64" s="13">
        <f t="shared" si="54"/>
        <v>0</v>
      </c>
      <c r="S64" s="13"/>
      <c r="T64" s="13"/>
      <c r="U64" s="13"/>
      <c r="V64" s="13"/>
      <c r="W64" s="13">
        <f t="shared" si="55"/>
        <v>0</v>
      </c>
      <c r="X64" s="13"/>
      <c r="Y64" s="13"/>
      <c r="Z64" s="13"/>
      <c r="AA64" s="13"/>
      <c r="AB64" s="13"/>
      <c r="AC64" s="13">
        <f>R64+W64</f>
        <v>0</v>
      </c>
      <c r="AD64" s="8">
        <f t="shared" si="21"/>
        <v>867939</v>
      </c>
      <c r="AE64" s="8">
        <f t="shared" si="22"/>
        <v>867939</v>
      </c>
      <c r="AF64" s="8">
        <f t="shared" si="23"/>
        <v>662263</v>
      </c>
      <c r="AG64" s="8">
        <f t="shared" si="24"/>
        <v>30406</v>
      </c>
      <c r="AH64" s="8">
        <f t="shared" si="25"/>
        <v>0</v>
      </c>
      <c r="AI64" s="8">
        <f t="shared" si="26"/>
        <v>0</v>
      </c>
      <c r="AJ64" s="8">
        <f t="shared" si="9"/>
        <v>0</v>
      </c>
      <c r="AK64" s="8">
        <f t="shared" si="27"/>
        <v>0</v>
      </c>
      <c r="AL64" s="8">
        <f t="shared" si="28"/>
        <v>0</v>
      </c>
      <c r="AM64" s="8">
        <f t="shared" si="29"/>
        <v>0</v>
      </c>
      <c r="AN64" s="8">
        <f t="shared" si="30"/>
        <v>0</v>
      </c>
      <c r="AO64" s="8">
        <f t="shared" si="31"/>
        <v>867939</v>
      </c>
    </row>
    <row r="65" spans="1:41" s="20" customFormat="1" ht="24.75" customHeight="1" hidden="1">
      <c r="A65" s="12" t="s">
        <v>268</v>
      </c>
      <c r="B65" s="12" t="s">
        <v>31</v>
      </c>
      <c r="C65" s="48"/>
      <c r="D65" s="12" t="s">
        <v>203</v>
      </c>
      <c r="E65" s="9" t="s">
        <v>165</v>
      </c>
      <c r="F65" s="13">
        <f>F66+F67</f>
        <v>3365696</v>
      </c>
      <c r="G65" s="13">
        <f aca="true" t="shared" si="56" ref="G65:AC65">G66+G67</f>
        <v>3365696</v>
      </c>
      <c r="H65" s="13">
        <f t="shared" si="56"/>
        <v>2369089</v>
      </c>
      <c r="I65" s="13">
        <f t="shared" si="56"/>
        <v>290518</v>
      </c>
      <c r="J65" s="13">
        <f t="shared" si="56"/>
        <v>0</v>
      </c>
      <c r="K65" s="13">
        <f t="shared" si="56"/>
        <v>121317</v>
      </c>
      <c r="L65" s="13">
        <f>L66+L67</f>
        <v>0</v>
      </c>
      <c r="M65" s="13">
        <f t="shared" si="56"/>
        <v>96317</v>
      </c>
      <c r="N65" s="13">
        <f t="shared" si="56"/>
        <v>0</v>
      </c>
      <c r="O65" s="13">
        <f t="shared" si="56"/>
        <v>0</v>
      </c>
      <c r="P65" s="13">
        <f t="shared" si="56"/>
        <v>25000</v>
      </c>
      <c r="Q65" s="13">
        <f t="shared" si="56"/>
        <v>3487013</v>
      </c>
      <c r="R65" s="13">
        <f t="shared" si="56"/>
        <v>20000</v>
      </c>
      <c r="S65" s="13">
        <f t="shared" si="56"/>
        <v>20000</v>
      </c>
      <c r="T65" s="13">
        <f t="shared" si="56"/>
        <v>0</v>
      </c>
      <c r="U65" s="13">
        <f t="shared" si="56"/>
        <v>0</v>
      </c>
      <c r="V65" s="13">
        <f t="shared" si="56"/>
        <v>0</v>
      </c>
      <c r="W65" s="13">
        <f t="shared" si="56"/>
        <v>0</v>
      </c>
      <c r="X65" s="13">
        <f>X66+X67</f>
        <v>0</v>
      </c>
      <c r="Y65" s="13">
        <f t="shared" si="56"/>
        <v>0</v>
      </c>
      <c r="Z65" s="13">
        <f t="shared" si="56"/>
        <v>0</v>
      </c>
      <c r="AA65" s="13">
        <f t="shared" si="56"/>
        <v>0</v>
      </c>
      <c r="AB65" s="13">
        <f t="shared" si="56"/>
        <v>0</v>
      </c>
      <c r="AC65" s="13">
        <f t="shared" si="56"/>
        <v>20000</v>
      </c>
      <c r="AD65" s="8">
        <f t="shared" si="21"/>
        <v>3385696</v>
      </c>
      <c r="AE65" s="8">
        <f t="shared" si="22"/>
        <v>3385696</v>
      </c>
      <c r="AF65" s="8">
        <f t="shared" si="23"/>
        <v>2369089</v>
      </c>
      <c r="AG65" s="8">
        <f t="shared" si="24"/>
        <v>290518</v>
      </c>
      <c r="AH65" s="8">
        <f t="shared" si="25"/>
        <v>0</v>
      </c>
      <c r="AI65" s="8">
        <f t="shared" si="26"/>
        <v>121317</v>
      </c>
      <c r="AJ65" s="8">
        <f t="shared" si="9"/>
        <v>0</v>
      </c>
      <c r="AK65" s="8">
        <f t="shared" si="27"/>
        <v>96317</v>
      </c>
      <c r="AL65" s="8">
        <f t="shared" si="28"/>
        <v>0</v>
      </c>
      <c r="AM65" s="8">
        <f t="shared" si="29"/>
        <v>0</v>
      </c>
      <c r="AN65" s="8">
        <f t="shared" si="30"/>
        <v>25000</v>
      </c>
      <c r="AO65" s="8">
        <f t="shared" si="31"/>
        <v>3507013</v>
      </c>
    </row>
    <row r="66" spans="1:41" s="20" customFormat="1" ht="21" customHeight="1">
      <c r="A66" s="12" t="s">
        <v>269</v>
      </c>
      <c r="B66" s="12" t="s">
        <v>204</v>
      </c>
      <c r="C66" s="12" t="s">
        <v>32</v>
      </c>
      <c r="D66" s="12"/>
      <c r="E66" s="9" t="s">
        <v>205</v>
      </c>
      <c r="F66" s="13">
        <f t="shared" si="52"/>
        <v>3365696</v>
      </c>
      <c r="G66" s="13">
        <v>3365696</v>
      </c>
      <c r="H66" s="13">
        <v>2369089</v>
      </c>
      <c r="I66" s="13">
        <v>290518</v>
      </c>
      <c r="J66" s="13"/>
      <c r="K66" s="13">
        <f t="shared" si="53"/>
        <v>121317</v>
      </c>
      <c r="L66" s="13"/>
      <c r="M66" s="13">
        <v>96317</v>
      </c>
      <c r="N66" s="13"/>
      <c r="O66" s="13"/>
      <c r="P66" s="13">
        <v>25000</v>
      </c>
      <c r="Q66" s="13">
        <f>F66+K66</f>
        <v>3487013</v>
      </c>
      <c r="R66" s="13">
        <f t="shared" si="54"/>
        <v>20000</v>
      </c>
      <c r="S66" s="13">
        <v>20000</v>
      </c>
      <c r="T66" s="13"/>
      <c r="U66" s="13"/>
      <c r="V66" s="13"/>
      <c r="W66" s="13">
        <f t="shared" si="55"/>
        <v>0</v>
      </c>
      <c r="X66" s="13"/>
      <c r="Y66" s="13"/>
      <c r="Z66" s="13"/>
      <c r="AA66" s="13"/>
      <c r="AB66" s="13"/>
      <c r="AC66" s="13">
        <f>R66+W66</f>
        <v>20000</v>
      </c>
      <c r="AD66" s="8">
        <f t="shared" si="21"/>
        <v>3385696</v>
      </c>
      <c r="AE66" s="8">
        <f t="shared" si="22"/>
        <v>3385696</v>
      </c>
      <c r="AF66" s="8">
        <f t="shared" si="23"/>
        <v>2369089</v>
      </c>
      <c r="AG66" s="8">
        <f t="shared" si="24"/>
        <v>290518</v>
      </c>
      <c r="AH66" s="8">
        <f t="shared" si="25"/>
        <v>0</v>
      </c>
      <c r="AI66" s="8">
        <f t="shared" si="26"/>
        <v>121317</v>
      </c>
      <c r="AJ66" s="8">
        <f t="shared" si="9"/>
        <v>0</v>
      </c>
      <c r="AK66" s="8">
        <f t="shared" si="27"/>
        <v>96317</v>
      </c>
      <c r="AL66" s="8">
        <f t="shared" si="28"/>
        <v>0</v>
      </c>
      <c r="AM66" s="8">
        <f t="shared" si="29"/>
        <v>0</v>
      </c>
      <c r="AN66" s="8">
        <f t="shared" si="30"/>
        <v>25000</v>
      </c>
      <c r="AO66" s="8">
        <f t="shared" si="31"/>
        <v>3507013</v>
      </c>
    </row>
    <row r="67" spans="1:41" s="20" customFormat="1" ht="24.75" customHeight="1" hidden="1">
      <c r="A67" s="12" t="s">
        <v>270</v>
      </c>
      <c r="B67" s="12" t="s">
        <v>206</v>
      </c>
      <c r="C67" s="12" t="s">
        <v>32</v>
      </c>
      <c r="D67" s="12"/>
      <c r="E67" s="9" t="s">
        <v>207</v>
      </c>
      <c r="F67" s="13"/>
      <c r="G67" s="13"/>
      <c r="H67" s="13"/>
      <c r="I67" s="13"/>
      <c r="J67" s="13"/>
      <c r="K67" s="13"/>
      <c r="L67" s="13"/>
      <c r="M67" s="13"/>
      <c r="N67" s="13"/>
      <c r="O67" s="13"/>
      <c r="P67" s="13"/>
      <c r="Q67" s="13"/>
      <c r="R67" s="13"/>
      <c r="S67" s="13"/>
      <c r="T67" s="13"/>
      <c r="U67" s="13"/>
      <c r="V67" s="13"/>
      <c r="W67" s="13"/>
      <c r="X67" s="13"/>
      <c r="Y67" s="13"/>
      <c r="Z67" s="13"/>
      <c r="AA67" s="13"/>
      <c r="AB67" s="13"/>
      <c r="AC67" s="13"/>
      <c r="AD67" s="8"/>
      <c r="AE67" s="8"/>
      <c r="AF67" s="8"/>
      <c r="AG67" s="8"/>
      <c r="AH67" s="8"/>
      <c r="AI67" s="8"/>
      <c r="AJ67" s="8">
        <f t="shared" si="9"/>
        <v>0</v>
      </c>
      <c r="AK67" s="8"/>
      <c r="AL67" s="8"/>
      <c r="AM67" s="8"/>
      <c r="AN67" s="8"/>
      <c r="AO67" s="8"/>
    </row>
    <row r="68" spans="1:41" s="20" customFormat="1" ht="63.75" customHeight="1">
      <c r="A68" s="12" t="s">
        <v>385</v>
      </c>
      <c r="B68" s="12" t="s">
        <v>123</v>
      </c>
      <c r="C68" s="12" t="s">
        <v>46</v>
      </c>
      <c r="D68" s="12"/>
      <c r="E68" s="9" t="s">
        <v>47</v>
      </c>
      <c r="F68" s="13">
        <f>G68+J68</f>
        <v>0</v>
      </c>
      <c r="G68" s="13"/>
      <c r="H68" s="8"/>
      <c r="I68" s="8"/>
      <c r="J68" s="8"/>
      <c r="K68" s="13">
        <f>M68+P68</f>
        <v>0</v>
      </c>
      <c r="L68" s="8"/>
      <c r="M68" s="8"/>
      <c r="N68" s="8"/>
      <c r="O68" s="8"/>
      <c r="P68" s="8"/>
      <c r="Q68" s="8">
        <f>F68+K68</f>
        <v>0</v>
      </c>
      <c r="R68" s="8">
        <f>S68+V68</f>
        <v>948892</v>
      </c>
      <c r="S68" s="13">
        <v>948892</v>
      </c>
      <c r="T68" s="13"/>
      <c r="U68" s="13"/>
      <c r="V68" s="13"/>
      <c r="W68" s="13">
        <f>Y68+AB68</f>
        <v>0</v>
      </c>
      <c r="X68" s="8"/>
      <c r="Y68" s="13"/>
      <c r="Z68" s="13"/>
      <c r="AA68" s="13"/>
      <c r="AB68" s="13"/>
      <c r="AC68" s="13">
        <f>R68+W68</f>
        <v>948892</v>
      </c>
      <c r="AD68" s="8">
        <f aca="true" t="shared" si="57" ref="AD68:AD84">F68+R68</f>
        <v>948892</v>
      </c>
      <c r="AE68" s="8">
        <f aca="true" t="shared" si="58" ref="AE68:AE84">G68+S68</f>
        <v>948892</v>
      </c>
      <c r="AF68" s="8">
        <f aca="true" t="shared" si="59" ref="AF68:AF84">H68+T68</f>
        <v>0</v>
      </c>
      <c r="AG68" s="8">
        <f aca="true" t="shared" si="60" ref="AG68:AG84">I68+U68</f>
        <v>0</v>
      </c>
      <c r="AH68" s="8">
        <f aca="true" t="shared" si="61" ref="AH68:AH84">J68+V68</f>
        <v>0</v>
      </c>
      <c r="AI68" s="8">
        <f aca="true" t="shared" si="62" ref="AI68:AI84">K68+W68</f>
        <v>0</v>
      </c>
      <c r="AJ68" s="8">
        <f t="shared" si="9"/>
        <v>0</v>
      </c>
      <c r="AK68" s="8">
        <f aca="true" t="shared" si="63" ref="AK68:AK84">M68+Y68</f>
        <v>0</v>
      </c>
      <c r="AL68" s="8">
        <f aca="true" t="shared" si="64" ref="AL68:AL84">N68+Z68</f>
        <v>0</v>
      </c>
      <c r="AM68" s="8">
        <f aca="true" t="shared" si="65" ref="AM68:AM84">O68+AA68</f>
        <v>0</v>
      </c>
      <c r="AN68" s="8">
        <f aca="true" t="shared" si="66" ref="AN68:AN84">P68+AB68</f>
        <v>0</v>
      </c>
      <c r="AO68" s="8">
        <f aca="true" t="shared" si="67" ref="AO68:AO84">Q68+AC68</f>
        <v>948892</v>
      </c>
    </row>
    <row r="69" spans="1:41" s="20" customFormat="1" ht="30.75" customHeight="1" hidden="1">
      <c r="A69" s="12" t="s">
        <v>370</v>
      </c>
      <c r="B69" s="12" t="s">
        <v>235</v>
      </c>
      <c r="C69" s="12"/>
      <c r="D69" s="12" t="s">
        <v>45</v>
      </c>
      <c r="E69" s="31" t="s">
        <v>175</v>
      </c>
      <c r="F69" s="13">
        <f>F70</f>
        <v>1810</v>
      </c>
      <c r="G69" s="13">
        <f aca="true" t="shared" si="68" ref="G69:Q69">G70</f>
        <v>1810</v>
      </c>
      <c r="H69" s="13">
        <f t="shared" si="68"/>
        <v>0</v>
      </c>
      <c r="I69" s="13">
        <f t="shared" si="68"/>
        <v>0</v>
      </c>
      <c r="J69" s="13">
        <f t="shared" si="68"/>
        <v>0</v>
      </c>
      <c r="K69" s="13">
        <f t="shared" si="68"/>
        <v>0</v>
      </c>
      <c r="L69" s="13">
        <f t="shared" si="68"/>
        <v>0</v>
      </c>
      <c r="M69" s="13">
        <f t="shared" si="68"/>
        <v>0</v>
      </c>
      <c r="N69" s="13">
        <f t="shared" si="68"/>
        <v>0</v>
      </c>
      <c r="O69" s="13">
        <f t="shared" si="68"/>
        <v>0</v>
      </c>
      <c r="P69" s="13">
        <f t="shared" si="68"/>
        <v>0</v>
      </c>
      <c r="Q69" s="13">
        <f t="shared" si="68"/>
        <v>1810</v>
      </c>
      <c r="R69" s="13">
        <f aca="true" t="shared" si="69" ref="R69:AC69">R70</f>
        <v>0</v>
      </c>
      <c r="S69" s="13">
        <f t="shared" si="69"/>
        <v>0</v>
      </c>
      <c r="T69" s="13">
        <f t="shared" si="69"/>
        <v>0</v>
      </c>
      <c r="U69" s="13">
        <f t="shared" si="69"/>
        <v>0</v>
      </c>
      <c r="V69" s="13">
        <f t="shared" si="69"/>
        <v>0</v>
      </c>
      <c r="W69" s="13">
        <f t="shared" si="69"/>
        <v>0</v>
      </c>
      <c r="X69" s="13">
        <f t="shared" si="69"/>
        <v>0</v>
      </c>
      <c r="Y69" s="13">
        <f t="shared" si="69"/>
        <v>0</v>
      </c>
      <c r="Z69" s="13">
        <f t="shared" si="69"/>
        <v>0</v>
      </c>
      <c r="AA69" s="13">
        <f t="shared" si="69"/>
        <v>0</v>
      </c>
      <c r="AB69" s="13">
        <f t="shared" si="69"/>
        <v>0</v>
      </c>
      <c r="AC69" s="13">
        <f t="shared" si="69"/>
        <v>0</v>
      </c>
      <c r="AD69" s="8">
        <f t="shared" si="57"/>
        <v>1810</v>
      </c>
      <c r="AE69" s="8">
        <f t="shared" si="58"/>
        <v>1810</v>
      </c>
      <c r="AF69" s="8">
        <f t="shared" si="59"/>
        <v>0</v>
      </c>
      <c r="AG69" s="8">
        <f t="shared" si="60"/>
        <v>0</v>
      </c>
      <c r="AH69" s="8">
        <f t="shared" si="61"/>
        <v>0</v>
      </c>
      <c r="AI69" s="8">
        <f t="shared" si="62"/>
        <v>0</v>
      </c>
      <c r="AJ69" s="8">
        <f t="shared" si="9"/>
        <v>0</v>
      </c>
      <c r="AK69" s="8">
        <f t="shared" si="63"/>
        <v>0</v>
      </c>
      <c r="AL69" s="8">
        <f t="shared" si="64"/>
        <v>0</v>
      </c>
      <c r="AM69" s="8">
        <f t="shared" si="65"/>
        <v>0</v>
      </c>
      <c r="AN69" s="8">
        <f t="shared" si="66"/>
        <v>0</v>
      </c>
      <c r="AO69" s="8">
        <f t="shared" si="67"/>
        <v>1810</v>
      </c>
    </row>
    <row r="70" spans="1:41" s="20" customFormat="1" ht="24" customHeight="1">
      <c r="A70" s="12" t="s">
        <v>371</v>
      </c>
      <c r="B70" s="12" t="s">
        <v>236</v>
      </c>
      <c r="C70" s="12" t="s">
        <v>46</v>
      </c>
      <c r="D70" s="12" t="s">
        <v>45</v>
      </c>
      <c r="E70" s="9" t="s">
        <v>237</v>
      </c>
      <c r="F70" s="13">
        <f t="shared" si="52"/>
        <v>1810</v>
      </c>
      <c r="G70" s="13">
        <v>1810</v>
      </c>
      <c r="H70" s="8"/>
      <c r="I70" s="8"/>
      <c r="J70" s="8"/>
      <c r="K70" s="13">
        <f t="shared" si="53"/>
        <v>0</v>
      </c>
      <c r="L70" s="8"/>
      <c r="M70" s="8"/>
      <c r="N70" s="8"/>
      <c r="O70" s="8"/>
      <c r="P70" s="8"/>
      <c r="Q70" s="8">
        <f>F70+K70</f>
        <v>1810</v>
      </c>
      <c r="R70" s="8">
        <f t="shared" si="54"/>
        <v>0</v>
      </c>
      <c r="S70" s="13"/>
      <c r="T70" s="13"/>
      <c r="U70" s="13"/>
      <c r="V70" s="13"/>
      <c r="W70" s="13">
        <f t="shared" si="55"/>
        <v>0</v>
      </c>
      <c r="X70" s="8"/>
      <c r="Y70" s="13"/>
      <c r="Z70" s="13"/>
      <c r="AA70" s="13"/>
      <c r="AB70" s="13"/>
      <c r="AC70" s="13">
        <f>R70+W70</f>
        <v>0</v>
      </c>
      <c r="AD70" s="8">
        <f t="shared" si="57"/>
        <v>1810</v>
      </c>
      <c r="AE70" s="8">
        <f t="shared" si="58"/>
        <v>1810</v>
      </c>
      <c r="AF70" s="8">
        <f t="shared" si="59"/>
        <v>0</v>
      </c>
      <c r="AG70" s="8">
        <f t="shared" si="60"/>
        <v>0</v>
      </c>
      <c r="AH70" s="8">
        <f t="shared" si="61"/>
        <v>0</v>
      </c>
      <c r="AI70" s="8">
        <f t="shared" si="62"/>
        <v>0</v>
      </c>
      <c r="AJ70" s="8">
        <f t="shared" si="9"/>
        <v>0</v>
      </c>
      <c r="AK70" s="8">
        <f t="shared" si="63"/>
        <v>0</v>
      </c>
      <c r="AL70" s="8">
        <f t="shared" si="64"/>
        <v>0</v>
      </c>
      <c r="AM70" s="8">
        <f t="shared" si="65"/>
        <v>0</v>
      </c>
      <c r="AN70" s="8">
        <f t="shared" si="66"/>
        <v>0</v>
      </c>
      <c r="AO70" s="8">
        <f t="shared" si="67"/>
        <v>1810</v>
      </c>
    </row>
    <row r="71" spans="1:41" s="20" customFormat="1" ht="17.25" customHeight="1" hidden="1">
      <c r="A71" s="12" t="s">
        <v>271</v>
      </c>
      <c r="B71" s="12" t="s">
        <v>130</v>
      </c>
      <c r="C71" s="12"/>
      <c r="D71" s="12"/>
      <c r="E71" s="31" t="s">
        <v>146</v>
      </c>
      <c r="F71" s="8">
        <f>F72</f>
        <v>402721</v>
      </c>
      <c r="G71" s="8">
        <f aca="true" t="shared" si="70" ref="G71:AC71">G72</f>
        <v>402721</v>
      </c>
      <c r="H71" s="8">
        <f t="shared" si="70"/>
        <v>267462</v>
      </c>
      <c r="I71" s="8">
        <f t="shared" si="70"/>
        <v>6307</v>
      </c>
      <c r="J71" s="8">
        <f t="shared" si="70"/>
        <v>0</v>
      </c>
      <c r="K71" s="8">
        <f t="shared" si="70"/>
        <v>0</v>
      </c>
      <c r="L71" s="8">
        <f t="shared" si="70"/>
        <v>0</v>
      </c>
      <c r="M71" s="8">
        <f t="shared" si="70"/>
        <v>0</v>
      </c>
      <c r="N71" s="8">
        <f t="shared" si="70"/>
        <v>0</v>
      </c>
      <c r="O71" s="8">
        <f t="shared" si="70"/>
        <v>0</v>
      </c>
      <c r="P71" s="8">
        <f t="shared" si="70"/>
        <v>0</v>
      </c>
      <c r="Q71" s="8">
        <f t="shared" si="70"/>
        <v>402721</v>
      </c>
      <c r="R71" s="8">
        <f>R72</f>
        <v>0</v>
      </c>
      <c r="S71" s="8">
        <f t="shared" si="70"/>
        <v>0</v>
      </c>
      <c r="T71" s="8">
        <f t="shared" si="70"/>
        <v>0</v>
      </c>
      <c r="U71" s="8">
        <f t="shared" si="70"/>
        <v>0</v>
      </c>
      <c r="V71" s="8">
        <f t="shared" si="70"/>
        <v>0</v>
      </c>
      <c r="W71" s="8">
        <f t="shared" si="70"/>
        <v>0</v>
      </c>
      <c r="X71" s="8">
        <f t="shared" si="70"/>
        <v>0</v>
      </c>
      <c r="Y71" s="8">
        <f t="shared" si="70"/>
        <v>0</v>
      </c>
      <c r="Z71" s="8">
        <f t="shared" si="70"/>
        <v>0</v>
      </c>
      <c r="AA71" s="8">
        <f t="shared" si="70"/>
        <v>0</v>
      </c>
      <c r="AB71" s="8">
        <f t="shared" si="70"/>
        <v>0</v>
      </c>
      <c r="AC71" s="8">
        <f t="shared" si="70"/>
        <v>0</v>
      </c>
      <c r="AD71" s="8">
        <f t="shared" si="57"/>
        <v>402721</v>
      </c>
      <c r="AE71" s="8">
        <f t="shared" si="58"/>
        <v>402721</v>
      </c>
      <c r="AF71" s="8">
        <f t="shared" si="59"/>
        <v>267462</v>
      </c>
      <c r="AG71" s="8">
        <f t="shared" si="60"/>
        <v>6307</v>
      </c>
      <c r="AH71" s="8">
        <f t="shared" si="61"/>
        <v>0</v>
      </c>
      <c r="AI71" s="8">
        <f t="shared" si="62"/>
        <v>0</v>
      </c>
      <c r="AJ71" s="8">
        <f t="shared" si="9"/>
        <v>0</v>
      </c>
      <c r="AK71" s="8">
        <f t="shared" si="63"/>
        <v>0</v>
      </c>
      <c r="AL71" s="8">
        <f t="shared" si="64"/>
        <v>0</v>
      </c>
      <c r="AM71" s="8">
        <f t="shared" si="65"/>
        <v>0</v>
      </c>
      <c r="AN71" s="8">
        <f t="shared" si="66"/>
        <v>0</v>
      </c>
      <c r="AO71" s="8">
        <f t="shared" si="67"/>
        <v>402721</v>
      </c>
    </row>
    <row r="72" spans="1:41" s="20" customFormat="1" ht="42" customHeight="1">
      <c r="A72" s="12" t="s">
        <v>272</v>
      </c>
      <c r="B72" s="12" t="s">
        <v>131</v>
      </c>
      <c r="C72" s="12" t="s">
        <v>48</v>
      </c>
      <c r="D72" s="12"/>
      <c r="E72" s="9" t="s">
        <v>49</v>
      </c>
      <c r="F72" s="13">
        <f>G72+J72</f>
        <v>402721</v>
      </c>
      <c r="G72" s="13">
        <v>402721</v>
      </c>
      <c r="H72" s="13">
        <v>267462</v>
      </c>
      <c r="I72" s="13">
        <v>6307</v>
      </c>
      <c r="J72" s="13"/>
      <c r="K72" s="13">
        <f>M72+P72</f>
        <v>0</v>
      </c>
      <c r="L72" s="13"/>
      <c r="M72" s="13"/>
      <c r="N72" s="13"/>
      <c r="O72" s="13"/>
      <c r="P72" s="13"/>
      <c r="Q72" s="13">
        <f>F72+K72</f>
        <v>402721</v>
      </c>
      <c r="R72" s="13">
        <f>S72+V72</f>
        <v>0</v>
      </c>
      <c r="S72" s="13"/>
      <c r="T72" s="13"/>
      <c r="U72" s="13"/>
      <c r="V72" s="13"/>
      <c r="W72" s="13">
        <f>Y72+AB72</f>
        <v>0</v>
      </c>
      <c r="X72" s="13"/>
      <c r="Y72" s="13"/>
      <c r="Z72" s="13"/>
      <c r="AA72" s="13"/>
      <c r="AB72" s="13"/>
      <c r="AC72" s="13">
        <f>R72+W72</f>
        <v>0</v>
      </c>
      <c r="AD72" s="8">
        <f t="shared" si="57"/>
        <v>402721</v>
      </c>
      <c r="AE72" s="8">
        <f t="shared" si="58"/>
        <v>402721</v>
      </c>
      <c r="AF72" s="8">
        <f t="shared" si="59"/>
        <v>267462</v>
      </c>
      <c r="AG72" s="8">
        <f t="shared" si="60"/>
        <v>6307</v>
      </c>
      <c r="AH72" s="8">
        <f t="shared" si="61"/>
        <v>0</v>
      </c>
      <c r="AI72" s="8">
        <f t="shared" si="62"/>
        <v>0</v>
      </c>
      <c r="AJ72" s="8">
        <f t="shared" si="9"/>
        <v>0</v>
      </c>
      <c r="AK72" s="8">
        <f t="shared" si="63"/>
        <v>0</v>
      </c>
      <c r="AL72" s="8">
        <f t="shared" si="64"/>
        <v>0</v>
      </c>
      <c r="AM72" s="8">
        <f t="shared" si="65"/>
        <v>0</v>
      </c>
      <c r="AN72" s="8">
        <f t="shared" si="66"/>
        <v>0</v>
      </c>
      <c r="AO72" s="8">
        <f t="shared" si="67"/>
        <v>402721</v>
      </c>
    </row>
    <row r="73" spans="1:41" s="20" customFormat="1" ht="24.75" customHeight="1" hidden="1">
      <c r="A73" s="12" t="s">
        <v>386</v>
      </c>
      <c r="B73" s="12" t="s">
        <v>383</v>
      </c>
      <c r="C73" s="12"/>
      <c r="D73" s="12" t="s">
        <v>44</v>
      </c>
      <c r="E73" s="9" t="s">
        <v>384</v>
      </c>
      <c r="F73" s="8">
        <f>F74+F75</f>
        <v>0</v>
      </c>
      <c r="G73" s="8">
        <f aca="true" t="shared" si="71" ref="G73:AB73">G74+G75</f>
        <v>0</v>
      </c>
      <c r="H73" s="8">
        <f t="shared" si="71"/>
        <v>0</v>
      </c>
      <c r="I73" s="8">
        <f t="shared" si="71"/>
        <v>0</v>
      </c>
      <c r="J73" s="8">
        <f t="shared" si="71"/>
        <v>0</v>
      </c>
      <c r="K73" s="8">
        <f t="shared" si="71"/>
        <v>0</v>
      </c>
      <c r="L73" s="8">
        <f>L74+L75</f>
        <v>0</v>
      </c>
      <c r="M73" s="8">
        <f t="shared" si="71"/>
        <v>0</v>
      </c>
      <c r="N73" s="8">
        <f t="shared" si="71"/>
        <v>0</v>
      </c>
      <c r="O73" s="8">
        <f t="shared" si="71"/>
        <v>0</v>
      </c>
      <c r="P73" s="8">
        <f t="shared" si="71"/>
        <v>0</v>
      </c>
      <c r="Q73" s="8">
        <f t="shared" si="71"/>
        <v>0</v>
      </c>
      <c r="R73" s="8">
        <f t="shared" si="71"/>
        <v>0</v>
      </c>
      <c r="S73" s="8">
        <f t="shared" si="71"/>
        <v>0</v>
      </c>
      <c r="T73" s="8">
        <f t="shared" si="71"/>
        <v>0</v>
      </c>
      <c r="U73" s="8">
        <f t="shared" si="71"/>
        <v>0</v>
      </c>
      <c r="V73" s="8">
        <f t="shared" si="71"/>
        <v>0</v>
      </c>
      <c r="W73" s="8">
        <f t="shared" si="71"/>
        <v>900000</v>
      </c>
      <c r="X73" s="8">
        <f>X74+X75</f>
        <v>900000</v>
      </c>
      <c r="Y73" s="8">
        <f t="shared" si="71"/>
        <v>0</v>
      </c>
      <c r="Z73" s="8">
        <f t="shared" si="71"/>
        <v>0</v>
      </c>
      <c r="AA73" s="8">
        <f t="shared" si="71"/>
        <v>0</v>
      </c>
      <c r="AB73" s="8">
        <f t="shared" si="71"/>
        <v>900000</v>
      </c>
      <c r="AC73" s="8">
        <f>R73+W73</f>
        <v>900000</v>
      </c>
      <c r="AD73" s="8">
        <f t="shared" si="57"/>
        <v>0</v>
      </c>
      <c r="AE73" s="8">
        <f t="shared" si="58"/>
        <v>0</v>
      </c>
      <c r="AF73" s="8">
        <f t="shared" si="59"/>
        <v>0</v>
      </c>
      <c r="AG73" s="8">
        <f t="shared" si="60"/>
        <v>0</v>
      </c>
      <c r="AH73" s="8">
        <f t="shared" si="61"/>
        <v>0</v>
      </c>
      <c r="AI73" s="8">
        <f t="shared" si="62"/>
        <v>900000</v>
      </c>
      <c r="AJ73" s="8">
        <f t="shared" si="9"/>
        <v>900000</v>
      </c>
      <c r="AK73" s="8">
        <f t="shared" si="63"/>
        <v>0</v>
      </c>
      <c r="AL73" s="8">
        <f t="shared" si="64"/>
        <v>0</v>
      </c>
      <c r="AM73" s="8">
        <f t="shared" si="65"/>
        <v>0</v>
      </c>
      <c r="AN73" s="8">
        <f t="shared" si="66"/>
        <v>900000</v>
      </c>
      <c r="AO73" s="8">
        <f t="shared" si="67"/>
        <v>900000</v>
      </c>
    </row>
    <row r="74" spans="1:41" s="20" customFormat="1" ht="24.75" customHeight="1" hidden="1">
      <c r="A74" s="12" t="s">
        <v>387</v>
      </c>
      <c r="B74" s="12" t="s">
        <v>388</v>
      </c>
      <c r="C74" s="12" t="s">
        <v>143</v>
      </c>
      <c r="D74" s="12"/>
      <c r="E74" s="9" t="s">
        <v>389</v>
      </c>
      <c r="F74" s="13">
        <f>G74+J74</f>
        <v>0</v>
      </c>
      <c r="G74" s="13"/>
      <c r="H74" s="8"/>
      <c r="I74" s="8"/>
      <c r="J74" s="8"/>
      <c r="K74" s="13">
        <f>M74+P74</f>
        <v>0</v>
      </c>
      <c r="L74" s="8"/>
      <c r="M74" s="8"/>
      <c r="N74" s="8"/>
      <c r="O74" s="8"/>
      <c r="P74" s="8"/>
      <c r="Q74" s="8">
        <f>F74+K74</f>
        <v>0</v>
      </c>
      <c r="R74" s="8">
        <f>S74+V74</f>
        <v>0</v>
      </c>
      <c r="S74" s="13"/>
      <c r="T74" s="13"/>
      <c r="U74" s="13"/>
      <c r="V74" s="13"/>
      <c r="W74" s="13">
        <f>Y74+AB74</f>
        <v>0</v>
      </c>
      <c r="X74" s="8"/>
      <c r="Y74" s="13"/>
      <c r="Z74" s="13"/>
      <c r="AA74" s="13"/>
      <c r="AB74" s="13"/>
      <c r="AC74" s="13">
        <f>R74+W74</f>
        <v>0</v>
      </c>
      <c r="AD74" s="8">
        <f t="shared" si="57"/>
        <v>0</v>
      </c>
      <c r="AE74" s="8">
        <f t="shared" si="58"/>
        <v>0</v>
      </c>
      <c r="AF74" s="8">
        <f t="shared" si="59"/>
        <v>0</v>
      </c>
      <c r="AG74" s="8">
        <f t="shared" si="60"/>
        <v>0</v>
      </c>
      <c r="AH74" s="8">
        <f t="shared" si="61"/>
        <v>0</v>
      </c>
      <c r="AI74" s="8">
        <f t="shared" si="62"/>
        <v>0</v>
      </c>
      <c r="AJ74" s="8">
        <f t="shared" si="9"/>
        <v>0</v>
      </c>
      <c r="AK74" s="8">
        <f t="shared" si="63"/>
        <v>0</v>
      </c>
      <c r="AL74" s="8">
        <f t="shared" si="64"/>
        <v>0</v>
      </c>
      <c r="AM74" s="8">
        <f t="shared" si="65"/>
        <v>0</v>
      </c>
      <c r="AN74" s="8">
        <f t="shared" si="66"/>
        <v>0</v>
      </c>
      <c r="AO74" s="8">
        <f t="shared" si="67"/>
        <v>0</v>
      </c>
    </row>
    <row r="75" spans="1:41" s="20" customFormat="1" ht="24.75" customHeight="1">
      <c r="A75" s="12" t="s">
        <v>405</v>
      </c>
      <c r="B75" s="12" t="s">
        <v>406</v>
      </c>
      <c r="C75" s="12" t="s">
        <v>143</v>
      </c>
      <c r="D75" s="12"/>
      <c r="E75" s="9" t="s">
        <v>407</v>
      </c>
      <c r="F75" s="13">
        <f>G75+J75</f>
        <v>0</v>
      </c>
      <c r="G75" s="13"/>
      <c r="H75" s="8"/>
      <c r="I75" s="8"/>
      <c r="J75" s="8"/>
      <c r="K75" s="13">
        <f>M75+P75</f>
        <v>0</v>
      </c>
      <c r="L75" s="8"/>
      <c r="M75" s="8"/>
      <c r="N75" s="8"/>
      <c r="O75" s="8"/>
      <c r="P75" s="8"/>
      <c r="Q75" s="8">
        <f>F75+K75</f>
        <v>0</v>
      </c>
      <c r="R75" s="8">
        <f>S75+V75</f>
        <v>0</v>
      </c>
      <c r="S75" s="13"/>
      <c r="T75" s="13"/>
      <c r="U75" s="13"/>
      <c r="V75" s="13"/>
      <c r="W75" s="13">
        <f>Y75+AB75</f>
        <v>900000</v>
      </c>
      <c r="X75" s="8">
        <v>900000</v>
      </c>
      <c r="Y75" s="13"/>
      <c r="Z75" s="13"/>
      <c r="AA75" s="13"/>
      <c r="AB75" s="13">
        <v>900000</v>
      </c>
      <c r="AC75" s="13">
        <f>R75+W75</f>
        <v>900000</v>
      </c>
      <c r="AD75" s="8">
        <f t="shared" si="57"/>
        <v>0</v>
      </c>
      <c r="AE75" s="8">
        <f t="shared" si="58"/>
        <v>0</v>
      </c>
      <c r="AF75" s="8">
        <f t="shared" si="59"/>
        <v>0</v>
      </c>
      <c r="AG75" s="8">
        <f t="shared" si="60"/>
        <v>0</v>
      </c>
      <c r="AH75" s="8">
        <f t="shared" si="61"/>
        <v>0</v>
      </c>
      <c r="AI75" s="8">
        <f t="shared" si="62"/>
        <v>900000</v>
      </c>
      <c r="AJ75" s="8">
        <f t="shared" si="9"/>
        <v>900000</v>
      </c>
      <c r="AK75" s="8">
        <f t="shared" si="63"/>
        <v>0</v>
      </c>
      <c r="AL75" s="8">
        <f t="shared" si="64"/>
        <v>0</v>
      </c>
      <c r="AM75" s="8">
        <f t="shared" si="65"/>
        <v>0</v>
      </c>
      <c r="AN75" s="8">
        <f t="shared" si="66"/>
        <v>900000</v>
      </c>
      <c r="AO75" s="8">
        <f t="shared" si="67"/>
        <v>900000</v>
      </c>
    </row>
    <row r="76" spans="1:41" s="20" customFormat="1" ht="24.75" customHeight="1" hidden="1">
      <c r="A76" s="12" t="s">
        <v>390</v>
      </c>
      <c r="B76" s="12" t="s">
        <v>391</v>
      </c>
      <c r="C76" s="12"/>
      <c r="D76" s="12"/>
      <c r="E76" s="9" t="s">
        <v>392</v>
      </c>
      <c r="F76" s="8">
        <f>F77+F78</f>
        <v>0</v>
      </c>
      <c r="G76" s="8">
        <f aca="true" t="shared" si="72" ref="G76:AC76">G77+G78</f>
        <v>0</v>
      </c>
      <c r="H76" s="8">
        <f t="shared" si="72"/>
        <v>0</v>
      </c>
      <c r="I76" s="8">
        <f t="shared" si="72"/>
        <v>0</v>
      </c>
      <c r="J76" s="8">
        <f t="shared" si="72"/>
        <v>0</v>
      </c>
      <c r="K76" s="8">
        <f t="shared" si="72"/>
        <v>0</v>
      </c>
      <c r="L76" s="8">
        <f>L77+L78</f>
        <v>0</v>
      </c>
      <c r="M76" s="8">
        <f t="shared" si="72"/>
        <v>0</v>
      </c>
      <c r="N76" s="8">
        <f t="shared" si="72"/>
        <v>0</v>
      </c>
      <c r="O76" s="8">
        <f t="shared" si="72"/>
        <v>0</v>
      </c>
      <c r="P76" s="8">
        <f t="shared" si="72"/>
        <v>0</v>
      </c>
      <c r="Q76" s="8">
        <f t="shared" si="72"/>
        <v>0</v>
      </c>
      <c r="R76" s="8">
        <f t="shared" si="72"/>
        <v>0</v>
      </c>
      <c r="S76" s="8">
        <f t="shared" si="72"/>
        <v>0</v>
      </c>
      <c r="T76" s="8">
        <f t="shared" si="72"/>
        <v>0</v>
      </c>
      <c r="U76" s="8">
        <f t="shared" si="72"/>
        <v>0</v>
      </c>
      <c r="V76" s="8">
        <f t="shared" si="72"/>
        <v>0</v>
      </c>
      <c r="W76" s="8">
        <f t="shared" si="72"/>
        <v>311000</v>
      </c>
      <c r="X76" s="8">
        <f>X77+X78</f>
        <v>311000</v>
      </c>
      <c r="Y76" s="8">
        <f t="shared" si="72"/>
        <v>0</v>
      </c>
      <c r="Z76" s="8">
        <f t="shared" si="72"/>
        <v>0</v>
      </c>
      <c r="AA76" s="8">
        <f t="shared" si="72"/>
        <v>0</v>
      </c>
      <c r="AB76" s="8">
        <f t="shared" si="72"/>
        <v>311000</v>
      </c>
      <c r="AC76" s="8">
        <f t="shared" si="72"/>
        <v>311000</v>
      </c>
      <c r="AD76" s="8">
        <f t="shared" si="57"/>
        <v>0</v>
      </c>
      <c r="AE76" s="8">
        <f t="shared" si="58"/>
        <v>0</v>
      </c>
      <c r="AF76" s="8">
        <f t="shared" si="59"/>
        <v>0</v>
      </c>
      <c r="AG76" s="8">
        <f t="shared" si="60"/>
        <v>0</v>
      </c>
      <c r="AH76" s="8">
        <f t="shared" si="61"/>
        <v>0</v>
      </c>
      <c r="AI76" s="8">
        <f t="shared" si="62"/>
        <v>311000</v>
      </c>
      <c r="AJ76" s="8">
        <f t="shared" si="9"/>
        <v>311000</v>
      </c>
      <c r="AK76" s="8">
        <f t="shared" si="63"/>
        <v>0</v>
      </c>
      <c r="AL76" s="8">
        <f t="shared" si="64"/>
        <v>0</v>
      </c>
      <c r="AM76" s="8">
        <f t="shared" si="65"/>
        <v>0</v>
      </c>
      <c r="AN76" s="8">
        <f t="shared" si="66"/>
        <v>311000</v>
      </c>
      <c r="AO76" s="8">
        <f t="shared" si="67"/>
        <v>311000</v>
      </c>
    </row>
    <row r="77" spans="1:41" s="20" customFormat="1" ht="45.75" customHeight="1" hidden="1">
      <c r="A77" s="12" t="s">
        <v>393</v>
      </c>
      <c r="B77" s="12" t="s">
        <v>395</v>
      </c>
      <c r="C77" s="12" t="s">
        <v>363</v>
      </c>
      <c r="D77" s="12"/>
      <c r="E77" s="9" t="s">
        <v>396</v>
      </c>
      <c r="F77" s="13">
        <f>G77+J77</f>
        <v>0</v>
      </c>
      <c r="G77" s="13"/>
      <c r="H77" s="8"/>
      <c r="I77" s="8"/>
      <c r="J77" s="8"/>
      <c r="K77" s="13">
        <f>M77+P77</f>
        <v>0</v>
      </c>
      <c r="L77" s="8"/>
      <c r="M77" s="8"/>
      <c r="N77" s="8"/>
      <c r="O77" s="8"/>
      <c r="P77" s="8"/>
      <c r="Q77" s="8">
        <f>F77+K77</f>
        <v>0</v>
      </c>
      <c r="R77" s="8">
        <f>S77+V77</f>
        <v>0</v>
      </c>
      <c r="S77" s="13"/>
      <c r="T77" s="13"/>
      <c r="U77" s="13"/>
      <c r="V77" s="13"/>
      <c r="W77" s="13">
        <f>Y77+AB77</f>
        <v>0</v>
      </c>
      <c r="X77" s="8"/>
      <c r="Y77" s="13"/>
      <c r="Z77" s="13"/>
      <c r="AA77" s="13"/>
      <c r="AB77" s="13"/>
      <c r="AC77" s="13">
        <f>R77+W77</f>
        <v>0</v>
      </c>
      <c r="AD77" s="8">
        <f t="shared" si="57"/>
        <v>0</v>
      </c>
      <c r="AE77" s="8">
        <f t="shared" si="58"/>
        <v>0</v>
      </c>
      <c r="AF77" s="8">
        <f t="shared" si="59"/>
        <v>0</v>
      </c>
      <c r="AG77" s="8">
        <f t="shared" si="60"/>
        <v>0</v>
      </c>
      <c r="AH77" s="8">
        <f t="shared" si="61"/>
        <v>0</v>
      </c>
      <c r="AI77" s="8">
        <f t="shared" si="62"/>
        <v>0</v>
      </c>
      <c r="AJ77" s="8">
        <f t="shared" si="9"/>
        <v>0</v>
      </c>
      <c r="AK77" s="8">
        <f t="shared" si="63"/>
        <v>0</v>
      </c>
      <c r="AL77" s="8">
        <f t="shared" si="64"/>
        <v>0</v>
      </c>
      <c r="AM77" s="8">
        <f t="shared" si="65"/>
        <v>0</v>
      </c>
      <c r="AN77" s="8">
        <f t="shared" si="66"/>
        <v>0</v>
      </c>
      <c r="AO77" s="8">
        <f t="shared" si="67"/>
        <v>0</v>
      </c>
    </row>
    <row r="78" spans="1:41" s="20" customFormat="1" ht="41.25" customHeight="1">
      <c r="A78" s="12" t="s">
        <v>394</v>
      </c>
      <c r="B78" s="12" t="s">
        <v>397</v>
      </c>
      <c r="C78" s="12" t="s">
        <v>363</v>
      </c>
      <c r="D78" s="12"/>
      <c r="E78" s="9" t="s">
        <v>398</v>
      </c>
      <c r="F78" s="13">
        <f>G78+J78</f>
        <v>0</v>
      </c>
      <c r="G78" s="13"/>
      <c r="H78" s="8"/>
      <c r="I78" s="8"/>
      <c r="J78" s="8"/>
      <c r="K78" s="13">
        <f>M78+P78</f>
        <v>0</v>
      </c>
      <c r="L78" s="8"/>
      <c r="M78" s="8"/>
      <c r="N78" s="8"/>
      <c r="O78" s="8"/>
      <c r="P78" s="8"/>
      <c r="Q78" s="8">
        <f>F78+K78</f>
        <v>0</v>
      </c>
      <c r="R78" s="8">
        <f>S78+V78</f>
        <v>0</v>
      </c>
      <c r="S78" s="13"/>
      <c r="T78" s="13"/>
      <c r="U78" s="13"/>
      <c r="V78" s="13"/>
      <c r="W78" s="13">
        <f>Y78+AB78</f>
        <v>311000</v>
      </c>
      <c r="X78" s="8">
        <v>311000</v>
      </c>
      <c r="Y78" s="13"/>
      <c r="Z78" s="13"/>
      <c r="AA78" s="13"/>
      <c r="AB78" s="13">
        <v>311000</v>
      </c>
      <c r="AC78" s="13">
        <f>R78+W78</f>
        <v>311000</v>
      </c>
      <c r="AD78" s="8">
        <f t="shared" si="57"/>
        <v>0</v>
      </c>
      <c r="AE78" s="8">
        <f t="shared" si="58"/>
        <v>0</v>
      </c>
      <c r="AF78" s="8">
        <f t="shared" si="59"/>
        <v>0</v>
      </c>
      <c r="AG78" s="8">
        <f t="shared" si="60"/>
        <v>0</v>
      </c>
      <c r="AH78" s="8">
        <f t="shared" si="61"/>
        <v>0</v>
      </c>
      <c r="AI78" s="8">
        <f t="shared" si="62"/>
        <v>311000</v>
      </c>
      <c r="AJ78" s="8">
        <f t="shared" si="9"/>
        <v>311000</v>
      </c>
      <c r="AK78" s="8">
        <f t="shared" si="63"/>
        <v>0</v>
      </c>
      <c r="AL78" s="8">
        <f t="shared" si="64"/>
        <v>0</v>
      </c>
      <c r="AM78" s="8">
        <f t="shared" si="65"/>
        <v>0</v>
      </c>
      <c r="AN78" s="8">
        <f t="shared" si="66"/>
        <v>311000</v>
      </c>
      <c r="AO78" s="8">
        <f t="shared" si="67"/>
        <v>311000</v>
      </c>
    </row>
    <row r="79" spans="1:41" s="24" customFormat="1" ht="42" customHeight="1">
      <c r="A79" s="10" t="s">
        <v>285</v>
      </c>
      <c r="B79" s="10"/>
      <c r="C79" s="10"/>
      <c r="D79" s="10"/>
      <c r="E79" s="23" t="s">
        <v>9</v>
      </c>
      <c r="F79" s="8">
        <f>F80</f>
        <v>94405712</v>
      </c>
      <c r="G79" s="8">
        <f aca="true" t="shared" si="73" ref="G79:AC79">G80</f>
        <v>94405712</v>
      </c>
      <c r="H79" s="8">
        <f t="shared" si="73"/>
        <v>5930933</v>
      </c>
      <c r="I79" s="8">
        <f t="shared" si="73"/>
        <v>234687</v>
      </c>
      <c r="J79" s="8">
        <f t="shared" si="73"/>
        <v>0</v>
      </c>
      <c r="K79" s="8">
        <f t="shared" si="73"/>
        <v>107693</v>
      </c>
      <c r="L79" s="8">
        <f t="shared" si="73"/>
        <v>0</v>
      </c>
      <c r="M79" s="8">
        <f t="shared" si="73"/>
        <v>107693</v>
      </c>
      <c r="N79" s="8">
        <f t="shared" si="73"/>
        <v>63025</v>
      </c>
      <c r="O79" s="8">
        <f t="shared" si="73"/>
        <v>27244</v>
      </c>
      <c r="P79" s="8">
        <f t="shared" si="73"/>
        <v>0</v>
      </c>
      <c r="Q79" s="8">
        <f t="shared" si="73"/>
        <v>94513405</v>
      </c>
      <c r="R79" s="8">
        <f>R80</f>
        <v>181328.52000000002</v>
      </c>
      <c r="S79" s="8">
        <f t="shared" si="73"/>
        <v>181328.52000000002</v>
      </c>
      <c r="T79" s="8">
        <f t="shared" si="73"/>
        <v>0</v>
      </c>
      <c r="U79" s="8">
        <f t="shared" si="73"/>
        <v>0</v>
      </c>
      <c r="V79" s="8">
        <f t="shared" si="73"/>
        <v>0</v>
      </c>
      <c r="W79" s="8">
        <f t="shared" si="73"/>
        <v>0</v>
      </c>
      <c r="X79" s="8">
        <f t="shared" si="73"/>
        <v>0</v>
      </c>
      <c r="Y79" s="8">
        <f t="shared" si="73"/>
        <v>0</v>
      </c>
      <c r="Z79" s="8">
        <f t="shared" si="73"/>
        <v>0</v>
      </c>
      <c r="AA79" s="8">
        <f t="shared" si="73"/>
        <v>0</v>
      </c>
      <c r="AB79" s="8">
        <f t="shared" si="73"/>
        <v>0</v>
      </c>
      <c r="AC79" s="8">
        <f t="shared" si="73"/>
        <v>181328.52000000002</v>
      </c>
      <c r="AD79" s="8">
        <f t="shared" si="57"/>
        <v>94587040.52</v>
      </c>
      <c r="AE79" s="8">
        <f t="shared" si="58"/>
        <v>94587040.52</v>
      </c>
      <c r="AF79" s="8">
        <f t="shared" si="59"/>
        <v>5930933</v>
      </c>
      <c r="AG79" s="8">
        <f t="shared" si="60"/>
        <v>234687</v>
      </c>
      <c r="AH79" s="8">
        <f t="shared" si="61"/>
        <v>0</v>
      </c>
      <c r="AI79" s="8">
        <f t="shared" si="62"/>
        <v>107693</v>
      </c>
      <c r="AJ79" s="8">
        <f t="shared" si="9"/>
        <v>0</v>
      </c>
      <c r="AK79" s="8">
        <f t="shared" si="63"/>
        <v>107693</v>
      </c>
      <c r="AL79" s="8">
        <f t="shared" si="64"/>
        <v>63025</v>
      </c>
      <c r="AM79" s="8">
        <f t="shared" si="65"/>
        <v>27244</v>
      </c>
      <c r="AN79" s="8">
        <f t="shared" si="66"/>
        <v>0</v>
      </c>
      <c r="AO79" s="8">
        <f t="shared" si="67"/>
        <v>94694733.52</v>
      </c>
    </row>
    <row r="80" spans="1:41" s="24" customFormat="1" ht="44.25" customHeight="1">
      <c r="A80" s="10" t="s">
        <v>286</v>
      </c>
      <c r="B80" s="10"/>
      <c r="C80" s="10"/>
      <c r="D80" s="10"/>
      <c r="E80" s="23" t="s">
        <v>9</v>
      </c>
      <c r="F80" s="8">
        <f>F81+F82+F91+F101+F108+F118+F119+F125+F126+F130+F135+F137+F138+F140+F134+F131+F128+F129</f>
        <v>94405712</v>
      </c>
      <c r="G80" s="8">
        <f aca="true" t="shared" si="74" ref="G80:Q80">G81+G82+G91+G101+G108+G118+G119+G125+G126+G130+G135+G137+G138+G140+G134+G131+G128+G129</f>
        <v>94405712</v>
      </c>
      <c r="H80" s="8">
        <f t="shared" si="74"/>
        <v>5930933</v>
      </c>
      <c r="I80" s="8">
        <f t="shared" si="74"/>
        <v>234687</v>
      </c>
      <c r="J80" s="8">
        <f t="shared" si="74"/>
        <v>0</v>
      </c>
      <c r="K80" s="8">
        <f t="shared" si="74"/>
        <v>107693</v>
      </c>
      <c r="L80" s="8">
        <f t="shared" si="74"/>
        <v>0</v>
      </c>
      <c r="M80" s="8">
        <f t="shared" si="74"/>
        <v>107693</v>
      </c>
      <c r="N80" s="8">
        <f t="shared" si="74"/>
        <v>63025</v>
      </c>
      <c r="O80" s="8">
        <f t="shared" si="74"/>
        <v>27244</v>
      </c>
      <c r="P80" s="8">
        <f t="shared" si="74"/>
        <v>0</v>
      </c>
      <c r="Q80" s="8">
        <f t="shared" si="74"/>
        <v>94513405</v>
      </c>
      <c r="R80" s="8">
        <f aca="true" t="shared" si="75" ref="R80:AC80">R81+R82+R91+R101+R108+R118+R119+R125+R126+R130+R135+R137+R138+R140+R134+R131</f>
        <v>181328.52000000002</v>
      </c>
      <c r="S80" s="8">
        <f t="shared" si="75"/>
        <v>181328.52000000002</v>
      </c>
      <c r="T80" s="8">
        <f t="shared" si="75"/>
        <v>0</v>
      </c>
      <c r="U80" s="8">
        <f t="shared" si="75"/>
        <v>0</v>
      </c>
      <c r="V80" s="8">
        <f t="shared" si="75"/>
        <v>0</v>
      </c>
      <c r="W80" s="8">
        <f t="shared" si="75"/>
        <v>0</v>
      </c>
      <c r="X80" s="8">
        <f>X81+X82+X91+X101+X108+X118+X119+X125+X126+X130+X135+X137+X138+X140+X134+X131+X128+X129</f>
        <v>0</v>
      </c>
      <c r="Y80" s="8">
        <f t="shared" si="75"/>
        <v>0</v>
      </c>
      <c r="Z80" s="8">
        <f t="shared" si="75"/>
        <v>0</v>
      </c>
      <c r="AA80" s="8">
        <f t="shared" si="75"/>
        <v>0</v>
      </c>
      <c r="AB80" s="8">
        <f t="shared" si="75"/>
        <v>0</v>
      </c>
      <c r="AC80" s="8">
        <f t="shared" si="75"/>
        <v>181328.52000000002</v>
      </c>
      <c r="AD80" s="8">
        <f t="shared" si="57"/>
        <v>94587040.52</v>
      </c>
      <c r="AE80" s="8">
        <f t="shared" si="58"/>
        <v>94587040.52</v>
      </c>
      <c r="AF80" s="8">
        <f t="shared" si="59"/>
        <v>5930933</v>
      </c>
      <c r="AG80" s="8">
        <f t="shared" si="60"/>
        <v>234687</v>
      </c>
      <c r="AH80" s="8">
        <f t="shared" si="61"/>
        <v>0</v>
      </c>
      <c r="AI80" s="8">
        <f t="shared" si="62"/>
        <v>107693</v>
      </c>
      <c r="AJ80" s="8">
        <f t="shared" si="9"/>
        <v>0</v>
      </c>
      <c r="AK80" s="8">
        <f t="shared" si="63"/>
        <v>107693</v>
      </c>
      <c r="AL80" s="8">
        <f t="shared" si="64"/>
        <v>63025</v>
      </c>
      <c r="AM80" s="8">
        <f t="shared" si="65"/>
        <v>27244</v>
      </c>
      <c r="AN80" s="8">
        <f t="shared" si="66"/>
        <v>0</v>
      </c>
      <c r="AO80" s="8">
        <f t="shared" si="67"/>
        <v>94694733.52</v>
      </c>
    </row>
    <row r="81" spans="1:41" s="24" customFormat="1" ht="57" customHeight="1" hidden="1">
      <c r="A81" s="12" t="s">
        <v>287</v>
      </c>
      <c r="B81" s="12" t="s">
        <v>26</v>
      </c>
      <c r="C81" s="12" t="s">
        <v>27</v>
      </c>
      <c r="D81" s="12"/>
      <c r="E81" s="32" t="s">
        <v>338</v>
      </c>
      <c r="F81" s="13">
        <f>G81+J81</f>
        <v>0</v>
      </c>
      <c r="G81" s="13"/>
      <c r="H81" s="13"/>
      <c r="I81" s="13"/>
      <c r="J81" s="13"/>
      <c r="K81" s="13">
        <f>M81+P81</f>
        <v>0</v>
      </c>
      <c r="L81" s="13"/>
      <c r="M81" s="13"/>
      <c r="N81" s="13"/>
      <c r="O81" s="13"/>
      <c r="P81" s="13"/>
      <c r="Q81" s="13">
        <f>F81+K81</f>
        <v>0</v>
      </c>
      <c r="R81" s="13">
        <f>S81+V81</f>
        <v>0</v>
      </c>
      <c r="S81" s="13"/>
      <c r="T81" s="13"/>
      <c r="U81" s="13"/>
      <c r="V81" s="13"/>
      <c r="W81" s="13">
        <f>Y81+AB81</f>
        <v>0</v>
      </c>
      <c r="X81" s="13"/>
      <c r="Y81" s="13"/>
      <c r="Z81" s="13"/>
      <c r="AA81" s="13"/>
      <c r="AB81" s="13"/>
      <c r="AC81" s="13">
        <f>R81+W81</f>
        <v>0</v>
      </c>
      <c r="AD81" s="8">
        <f t="shared" si="57"/>
        <v>0</v>
      </c>
      <c r="AE81" s="8">
        <f t="shared" si="58"/>
        <v>0</v>
      </c>
      <c r="AF81" s="8">
        <f t="shared" si="59"/>
        <v>0</v>
      </c>
      <c r="AG81" s="8">
        <f t="shared" si="60"/>
        <v>0</v>
      </c>
      <c r="AH81" s="8">
        <f t="shared" si="61"/>
        <v>0</v>
      </c>
      <c r="AI81" s="8">
        <f t="shared" si="62"/>
        <v>0</v>
      </c>
      <c r="AJ81" s="8">
        <f t="shared" si="9"/>
        <v>0</v>
      </c>
      <c r="AK81" s="8">
        <f t="shared" si="63"/>
        <v>0</v>
      </c>
      <c r="AL81" s="8">
        <f t="shared" si="64"/>
        <v>0</v>
      </c>
      <c r="AM81" s="8">
        <f t="shared" si="65"/>
        <v>0</v>
      </c>
      <c r="AN81" s="8">
        <f t="shared" si="66"/>
        <v>0</v>
      </c>
      <c r="AO81" s="8">
        <f t="shared" si="67"/>
        <v>0</v>
      </c>
    </row>
    <row r="82" spans="1:41" s="24" customFormat="1" ht="69" customHeight="1" hidden="1">
      <c r="A82" s="12" t="s">
        <v>288</v>
      </c>
      <c r="B82" s="12" t="s">
        <v>34</v>
      </c>
      <c r="C82" s="12"/>
      <c r="D82" s="12" t="s">
        <v>34</v>
      </c>
      <c r="E82" s="32" t="s">
        <v>35</v>
      </c>
      <c r="F82" s="8">
        <f>F83+F84+F86+F87+F88+F89+F90</f>
        <v>29454340</v>
      </c>
      <c r="G82" s="8">
        <f aca="true" t="shared" si="76" ref="G82:Q82">G83+G84+G86+G87+G88+G89+G90</f>
        <v>29454340</v>
      </c>
      <c r="H82" s="8">
        <f t="shared" si="76"/>
        <v>0</v>
      </c>
      <c r="I82" s="8">
        <f t="shared" si="76"/>
        <v>0</v>
      </c>
      <c r="J82" s="8">
        <f t="shared" si="76"/>
        <v>0</v>
      </c>
      <c r="K82" s="8">
        <f t="shared" si="76"/>
        <v>0</v>
      </c>
      <c r="L82" s="8">
        <f>L83+L84+L86+L87+L88+L89+L90</f>
        <v>0</v>
      </c>
      <c r="M82" s="8">
        <f t="shared" si="76"/>
        <v>0</v>
      </c>
      <c r="N82" s="8">
        <f t="shared" si="76"/>
        <v>0</v>
      </c>
      <c r="O82" s="8">
        <f t="shared" si="76"/>
        <v>0</v>
      </c>
      <c r="P82" s="8">
        <f t="shared" si="76"/>
        <v>0</v>
      </c>
      <c r="Q82" s="8">
        <f t="shared" si="76"/>
        <v>29454340</v>
      </c>
      <c r="R82" s="8">
        <f>R83+R84+R86+R87+R88+R89+R90</f>
        <v>0</v>
      </c>
      <c r="S82" s="8">
        <f aca="true" t="shared" si="77" ref="S82:AC82">S83+S84+S86+S87+S88+S89+S90</f>
        <v>0</v>
      </c>
      <c r="T82" s="8">
        <f t="shared" si="77"/>
        <v>0</v>
      </c>
      <c r="U82" s="8">
        <f t="shared" si="77"/>
        <v>0</v>
      </c>
      <c r="V82" s="8">
        <f t="shared" si="77"/>
        <v>0</v>
      </c>
      <c r="W82" s="8">
        <f t="shared" si="77"/>
        <v>0</v>
      </c>
      <c r="X82" s="8">
        <f>X83+X84+X86+X87+X88+X89+X90</f>
        <v>0</v>
      </c>
      <c r="Y82" s="8">
        <f t="shared" si="77"/>
        <v>0</v>
      </c>
      <c r="Z82" s="8">
        <f t="shared" si="77"/>
        <v>0</v>
      </c>
      <c r="AA82" s="8">
        <f t="shared" si="77"/>
        <v>0</v>
      </c>
      <c r="AB82" s="8">
        <f t="shared" si="77"/>
        <v>0</v>
      </c>
      <c r="AC82" s="8">
        <f t="shared" si="77"/>
        <v>0</v>
      </c>
      <c r="AD82" s="8">
        <f t="shared" si="57"/>
        <v>29454340</v>
      </c>
      <c r="AE82" s="8">
        <f t="shared" si="58"/>
        <v>29454340</v>
      </c>
      <c r="AF82" s="8">
        <f t="shared" si="59"/>
        <v>0</v>
      </c>
      <c r="AG82" s="8">
        <f t="shared" si="60"/>
        <v>0</v>
      </c>
      <c r="AH82" s="8">
        <f t="shared" si="61"/>
        <v>0</v>
      </c>
      <c r="AI82" s="8">
        <f t="shared" si="62"/>
        <v>0</v>
      </c>
      <c r="AJ82" s="8">
        <f aca="true" t="shared" si="78" ref="AJ82:AJ145">L82+X82</f>
        <v>0</v>
      </c>
      <c r="AK82" s="8">
        <f t="shared" si="63"/>
        <v>0</v>
      </c>
      <c r="AL82" s="8">
        <f t="shared" si="64"/>
        <v>0</v>
      </c>
      <c r="AM82" s="8">
        <f t="shared" si="65"/>
        <v>0</v>
      </c>
      <c r="AN82" s="8">
        <f t="shared" si="66"/>
        <v>0</v>
      </c>
      <c r="AO82" s="8">
        <f t="shared" si="67"/>
        <v>29454340</v>
      </c>
    </row>
    <row r="83" spans="1:41" s="24" customFormat="1" ht="43.5" customHeight="1">
      <c r="A83" s="12" t="s">
        <v>289</v>
      </c>
      <c r="B83" s="12" t="s">
        <v>36</v>
      </c>
      <c r="C83" s="12" t="s">
        <v>37</v>
      </c>
      <c r="D83" s="12" t="s">
        <v>36</v>
      </c>
      <c r="E83" s="32" t="s">
        <v>238</v>
      </c>
      <c r="F83" s="13">
        <f>G83+J83</f>
        <v>3666300</v>
      </c>
      <c r="G83" s="13">
        <v>3666300</v>
      </c>
      <c r="H83" s="13"/>
      <c r="I83" s="13"/>
      <c r="J83" s="13"/>
      <c r="K83" s="13">
        <f>M83+P83</f>
        <v>0</v>
      </c>
      <c r="L83" s="13"/>
      <c r="M83" s="13"/>
      <c r="N83" s="13"/>
      <c r="O83" s="13"/>
      <c r="P83" s="13"/>
      <c r="Q83" s="13">
        <f>F83+K83</f>
        <v>3666300</v>
      </c>
      <c r="R83" s="13">
        <f>S83+V83</f>
        <v>0</v>
      </c>
      <c r="S83" s="13"/>
      <c r="T83" s="13"/>
      <c r="U83" s="13"/>
      <c r="V83" s="13"/>
      <c r="W83" s="13">
        <f>Y83+AB83</f>
        <v>0</v>
      </c>
      <c r="X83" s="13"/>
      <c r="Y83" s="13"/>
      <c r="Z83" s="13"/>
      <c r="AA83" s="13"/>
      <c r="AB83" s="13"/>
      <c r="AC83" s="13">
        <f>R83+W83</f>
        <v>0</v>
      </c>
      <c r="AD83" s="8">
        <f t="shared" si="57"/>
        <v>3666300</v>
      </c>
      <c r="AE83" s="8">
        <f t="shared" si="58"/>
        <v>3666300</v>
      </c>
      <c r="AF83" s="8">
        <f t="shared" si="59"/>
        <v>0</v>
      </c>
      <c r="AG83" s="8">
        <f t="shared" si="60"/>
        <v>0</v>
      </c>
      <c r="AH83" s="8">
        <f t="shared" si="61"/>
        <v>0</v>
      </c>
      <c r="AI83" s="8">
        <f t="shared" si="62"/>
        <v>0</v>
      </c>
      <c r="AJ83" s="8">
        <f t="shared" si="78"/>
        <v>0</v>
      </c>
      <c r="AK83" s="8">
        <f t="shared" si="63"/>
        <v>0</v>
      </c>
      <c r="AL83" s="8">
        <f t="shared" si="64"/>
        <v>0</v>
      </c>
      <c r="AM83" s="8">
        <f t="shared" si="65"/>
        <v>0</v>
      </c>
      <c r="AN83" s="8">
        <f t="shared" si="66"/>
        <v>0</v>
      </c>
      <c r="AO83" s="8">
        <f t="shared" si="67"/>
        <v>3666300</v>
      </c>
    </row>
    <row r="84" spans="1:41" s="24" customFormat="1" ht="42" customHeight="1">
      <c r="A84" s="57" t="s">
        <v>290</v>
      </c>
      <c r="B84" s="57" t="s">
        <v>38</v>
      </c>
      <c r="C84" s="57" t="s">
        <v>26</v>
      </c>
      <c r="D84" s="57" t="s">
        <v>38</v>
      </c>
      <c r="E84" s="65" t="s">
        <v>340</v>
      </c>
      <c r="F84" s="52">
        <f>G84+J84</f>
        <v>25788040</v>
      </c>
      <c r="G84" s="52">
        <v>25788040</v>
      </c>
      <c r="H84" s="52"/>
      <c r="I84" s="52"/>
      <c r="J84" s="52"/>
      <c r="K84" s="52">
        <f>M84+P84</f>
        <v>0</v>
      </c>
      <c r="L84" s="52"/>
      <c r="M84" s="52"/>
      <c r="N84" s="52"/>
      <c r="O84" s="52"/>
      <c r="P84" s="52"/>
      <c r="Q84" s="52">
        <f>F84+K84</f>
        <v>25788040</v>
      </c>
      <c r="R84" s="52">
        <f>S84+V84</f>
        <v>0</v>
      </c>
      <c r="S84" s="52"/>
      <c r="T84" s="52"/>
      <c r="U84" s="52"/>
      <c r="V84" s="52"/>
      <c r="W84" s="52">
        <f>Y84+AB84</f>
        <v>0</v>
      </c>
      <c r="X84" s="52"/>
      <c r="Y84" s="52"/>
      <c r="Z84" s="52"/>
      <c r="AA84" s="52"/>
      <c r="AB84" s="52"/>
      <c r="AC84" s="52">
        <f>R84+W84</f>
        <v>0</v>
      </c>
      <c r="AD84" s="53">
        <f t="shared" si="57"/>
        <v>25788040</v>
      </c>
      <c r="AE84" s="53">
        <f t="shared" si="58"/>
        <v>25788040</v>
      </c>
      <c r="AF84" s="53">
        <f t="shared" si="59"/>
        <v>0</v>
      </c>
      <c r="AG84" s="53">
        <f t="shared" si="60"/>
        <v>0</v>
      </c>
      <c r="AH84" s="53">
        <f t="shared" si="61"/>
        <v>0</v>
      </c>
      <c r="AI84" s="53">
        <f t="shared" si="62"/>
        <v>0</v>
      </c>
      <c r="AJ84" s="8">
        <f t="shared" si="78"/>
        <v>0</v>
      </c>
      <c r="AK84" s="53">
        <f t="shared" si="63"/>
        <v>0</v>
      </c>
      <c r="AL84" s="53">
        <f t="shared" si="64"/>
        <v>0</v>
      </c>
      <c r="AM84" s="53">
        <f t="shared" si="65"/>
        <v>0</v>
      </c>
      <c r="AN84" s="53">
        <f t="shared" si="66"/>
        <v>0</v>
      </c>
      <c r="AO84" s="53">
        <f t="shared" si="67"/>
        <v>25788040</v>
      </c>
    </row>
    <row r="85" spans="1:41" s="24" customFormat="1" ht="9" customHeight="1" hidden="1">
      <c r="A85" s="57"/>
      <c r="B85" s="57"/>
      <c r="C85" s="57"/>
      <c r="D85" s="57"/>
      <c r="E85" s="65"/>
      <c r="F85" s="52"/>
      <c r="G85" s="52"/>
      <c r="H85" s="52"/>
      <c r="I85" s="52"/>
      <c r="J85" s="52"/>
      <c r="K85" s="52"/>
      <c r="L85" s="52"/>
      <c r="M85" s="52"/>
      <c r="N85" s="52"/>
      <c r="O85" s="52"/>
      <c r="P85" s="52"/>
      <c r="Q85" s="52"/>
      <c r="R85" s="52"/>
      <c r="S85" s="52"/>
      <c r="T85" s="52"/>
      <c r="U85" s="52"/>
      <c r="V85" s="52"/>
      <c r="W85" s="52"/>
      <c r="X85" s="52"/>
      <c r="Y85" s="52"/>
      <c r="Z85" s="52"/>
      <c r="AA85" s="52"/>
      <c r="AB85" s="52"/>
      <c r="AC85" s="52"/>
      <c r="AD85" s="53"/>
      <c r="AE85" s="53"/>
      <c r="AF85" s="53"/>
      <c r="AG85" s="53"/>
      <c r="AH85" s="53"/>
      <c r="AI85" s="53"/>
      <c r="AJ85" s="8">
        <f t="shared" si="78"/>
        <v>0</v>
      </c>
      <c r="AK85" s="53"/>
      <c r="AL85" s="53"/>
      <c r="AM85" s="53"/>
      <c r="AN85" s="53"/>
      <c r="AO85" s="53"/>
    </row>
    <row r="86" spans="1:41" s="24" customFormat="1" ht="36" customHeight="1" hidden="1">
      <c r="A86" s="12"/>
      <c r="B86" s="12"/>
      <c r="C86" s="12"/>
      <c r="D86" s="12" t="s">
        <v>50</v>
      </c>
      <c r="E86" s="30"/>
      <c r="F86" s="13">
        <f>G86+J86</f>
        <v>0</v>
      </c>
      <c r="G86" s="13"/>
      <c r="H86" s="13"/>
      <c r="I86" s="13"/>
      <c r="J86" s="13"/>
      <c r="K86" s="13">
        <f>M86+P86</f>
        <v>0</v>
      </c>
      <c r="L86" s="13"/>
      <c r="M86" s="13"/>
      <c r="N86" s="13"/>
      <c r="O86" s="13"/>
      <c r="P86" s="13"/>
      <c r="Q86" s="13">
        <f>F86+K86</f>
        <v>0</v>
      </c>
      <c r="R86" s="13">
        <f>S86+V86</f>
        <v>0</v>
      </c>
      <c r="S86" s="13"/>
      <c r="T86" s="13"/>
      <c r="U86" s="13"/>
      <c r="V86" s="13"/>
      <c r="W86" s="13">
        <f>Y86+AB86</f>
        <v>0</v>
      </c>
      <c r="X86" s="13"/>
      <c r="Y86" s="13"/>
      <c r="Z86" s="13"/>
      <c r="AA86" s="13"/>
      <c r="AB86" s="13"/>
      <c r="AC86" s="13">
        <f>R86+W86</f>
        <v>0</v>
      </c>
      <c r="AD86" s="8">
        <f aca="true" t="shared" si="79" ref="AD86:AI93">F86+R86</f>
        <v>0</v>
      </c>
      <c r="AE86" s="8">
        <f t="shared" si="79"/>
        <v>0</v>
      </c>
      <c r="AF86" s="8">
        <f t="shared" si="79"/>
        <v>0</v>
      </c>
      <c r="AG86" s="8">
        <f t="shared" si="79"/>
        <v>0</v>
      </c>
      <c r="AH86" s="8">
        <f t="shared" si="79"/>
        <v>0</v>
      </c>
      <c r="AI86" s="8">
        <f t="shared" si="79"/>
        <v>0</v>
      </c>
      <c r="AJ86" s="8">
        <f t="shared" si="78"/>
        <v>0</v>
      </c>
      <c r="AK86" s="8">
        <f aca="true" t="shared" si="80" ref="AK86:AO93">M86+Y86</f>
        <v>0</v>
      </c>
      <c r="AL86" s="8">
        <f t="shared" si="80"/>
        <v>0</v>
      </c>
      <c r="AM86" s="8">
        <f t="shared" si="80"/>
        <v>0</v>
      </c>
      <c r="AN86" s="8">
        <f t="shared" si="80"/>
        <v>0</v>
      </c>
      <c r="AO86" s="8">
        <f t="shared" si="80"/>
        <v>0</v>
      </c>
    </row>
    <row r="87" spans="1:41" s="24" customFormat="1" ht="34.5" customHeight="1" hidden="1">
      <c r="A87" s="12"/>
      <c r="B87" s="12"/>
      <c r="C87" s="12"/>
      <c r="D87" s="12" t="s">
        <v>52</v>
      </c>
      <c r="E87" s="30"/>
      <c r="F87" s="13">
        <f>G87+J87</f>
        <v>0</v>
      </c>
      <c r="G87" s="13"/>
      <c r="H87" s="13"/>
      <c r="I87" s="13"/>
      <c r="J87" s="13"/>
      <c r="K87" s="13">
        <f>M87+P87</f>
        <v>0</v>
      </c>
      <c r="L87" s="13"/>
      <c r="M87" s="13"/>
      <c r="N87" s="13"/>
      <c r="O87" s="13"/>
      <c r="P87" s="13"/>
      <c r="Q87" s="13">
        <f>F87+K87</f>
        <v>0</v>
      </c>
      <c r="R87" s="13">
        <f>S87+V87</f>
        <v>0</v>
      </c>
      <c r="S87" s="13"/>
      <c r="T87" s="13"/>
      <c r="U87" s="13"/>
      <c r="V87" s="13"/>
      <c r="W87" s="13">
        <f>Y87+AB87</f>
        <v>0</v>
      </c>
      <c r="X87" s="13"/>
      <c r="Y87" s="13"/>
      <c r="Z87" s="13"/>
      <c r="AA87" s="13"/>
      <c r="AB87" s="13"/>
      <c r="AC87" s="13">
        <f>R87+W87</f>
        <v>0</v>
      </c>
      <c r="AD87" s="8">
        <f t="shared" si="79"/>
        <v>0</v>
      </c>
      <c r="AE87" s="8">
        <f t="shared" si="79"/>
        <v>0</v>
      </c>
      <c r="AF87" s="8">
        <f t="shared" si="79"/>
        <v>0</v>
      </c>
      <c r="AG87" s="8">
        <f t="shared" si="79"/>
        <v>0</v>
      </c>
      <c r="AH87" s="8">
        <f t="shared" si="79"/>
        <v>0</v>
      </c>
      <c r="AI87" s="8">
        <f t="shared" si="79"/>
        <v>0</v>
      </c>
      <c r="AJ87" s="8">
        <f t="shared" si="78"/>
        <v>0</v>
      </c>
      <c r="AK87" s="8">
        <f t="shared" si="80"/>
        <v>0</v>
      </c>
      <c r="AL87" s="8">
        <f t="shared" si="80"/>
        <v>0</v>
      </c>
      <c r="AM87" s="8">
        <f t="shared" si="80"/>
        <v>0</v>
      </c>
      <c r="AN87" s="8">
        <f t="shared" si="80"/>
        <v>0</v>
      </c>
      <c r="AO87" s="8">
        <f t="shared" si="80"/>
        <v>0</v>
      </c>
    </row>
    <row r="88" spans="1:41" s="24" customFormat="1" ht="28.5" customHeight="1" hidden="1">
      <c r="A88" s="12"/>
      <c r="B88" s="12"/>
      <c r="C88" s="12"/>
      <c r="D88" s="12" t="s">
        <v>53</v>
      </c>
      <c r="E88" s="30"/>
      <c r="F88" s="13">
        <f>G88+J88</f>
        <v>0</v>
      </c>
      <c r="G88" s="13"/>
      <c r="H88" s="13"/>
      <c r="I88" s="13"/>
      <c r="J88" s="13"/>
      <c r="K88" s="13">
        <f>M88+P88</f>
        <v>0</v>
      </c>
      <c r="L88" s="13"/>
      <c r="M88" s="13"/>
      <c r="N88" s="13"/>
      <c r="O88" s="13"/>
      <c r="P88" s="13"/>
      <c r="Q88" s="13">
        <f>F88+K88</f>
        <v>0</v>
      </c>
      <c r="R88" s="13">
        <f>S88+V88</f>
        <v>0</v>
      </c>
      <c r="S88" s="13"/>
      <c r="T88" s="13"/>
      <c r="U88" s="13"/>
      <c r="V88" s="13"/>
      <c r="W88" s="13">
        <f>Y88+AB88</f>
        <v>0</v>
      </c>
      <c r="X88" s="13"/>
      <c r="Y88" s="13"/>
      <c r="Z88" s="13"/>
      <c r="AA88" s="13"/>
      <c r="AB88" s="13"/>
      <c r="AC88" s="13">
        <f>R88+W88</f>
        <v>0</v>
      </c>
      <c r="AD88" s="8">
        <f t="shared" si="79"/>
        <v>0</v>
      </c>
      <c r="AE88" s="8">
        <f t="shared" si="79"/>
        <v>0</v>
      </c>
      <c r="AF88" s="8">
        <f t="shared" si="79"/>
        <v>0</v>
      </c>
      <c r="AG88" s="8">
        <f t="shared" si="79"/>
        <v>0</v>
      </c>
      <c r="AH88" s="8">
        <f t="shared" si="79"/>
        <v>0</v>
      </c>
      <c r="AI88" s="8">
        <f t="shared" si="79"/>
        <v>0</v>
      </c>
      <c r="AJ88" s="8">
        <f t="shared" si="78"/>
        <v>0</v>
      </c>
      <c r="AK88" s="8">
        <f t="shared" si="80"/>
        <v>0</v>
      </c>
      <c r="AL88" s="8">
        <f t="shared" si="80"/>
        <v>0</v>
      </c>
      <c r="AM88" s="8">
        <f t="shared" si="80"/>
        <v>0</v>
      </c>
      <c r="AN88" s="8">
        <f t="shared" si="80"/>
        <v>0</v>
      </c>
      <c r="AO88" s="8">
        <f t="shared" si="80"/>
        <v>0</v>
      </c>
    </row>
    <row r="89" spans="1:41" s="24" customFormat="1" ht="6.75" customHeight="1" hidden="1">
      <c r="A89" s="12"/>
      <c r="B89" s="12"/>
      <c r="C89" s="12"/>
      <c r="D89" s="12" t="s">
        <v>54</v>
      </c>
      <c r="E89" s="30"/>
      <c r="F89" s="13">
        <f>G89+J89</f>
        <v>0</v>
      </c>
      <c r="G89" s="13"/>
      <c r="H89" s="13"/>
      <c r="I89" s="13"/>
      <c r="J89" s="13"/>
      <c r="K89" s="13">
        <f>M89+P89</f>
        <v>0</v>
      </c>
      <c r="L89" s="13"/>
      <c r="M89" s="13"/>
      <c r="N89" s="13"/>
      <c r="O89" s="13"/>
      <c r="P89" s="13"/>
      <c r="Q89" s="13">
        <f>F89+K89</f>
        <v>0</v>
      </c>
      <c r="R89" s="13">
        <f>S89+V89</f>
        <v>0</v>
      </c>
      <c r="S89" s="13"/>
      <c r="T89" s="13"/>
      <c r="U89" s="13"/>
      <c r="V89" s="13"/>
      <c r="W89" s="13">
        <f>Y89+AB89</f>
        <v>0</v>
      </c>
      <c r="X89" s="13"/>
      <c r="Y89" s="13"/>
      <c r="Z89" s="13"/>
      <c r="AA89" s="13"/>
      <c r="AB89" s="13"/>
      <c r="AC89" s="13">
        <f>R89+W89</f>
        <v>0</v>
      </c>
      <c r="AD89" s="8">
        <f t="shared" si="79"/>
        <v>0</v>
      </c>
      <c r="AE89" s="8">
        <f t="shared" si="79"/>
        <v>0</v>
      </c>
      <c r="AF89" s="8">
        <f t="shared" si="79"/>
        <v>0</v>
      </c>
      <c r="AG89" s="8">
        <f t="shared" si="79"/>
        <v>0</v>
      </c>
      <c r="AH89" s="8">
        <f t="shared" si="79"/>
        <v>0</v>
      </c>
      <c r="AI89" s="8">
        <f t="shared" si="79"/>
        <v>0</v>
      </c>
      <c r="AJ89" s="8">
        <f t="shared" si="78"/>
        <v>0</v>
      </c>
      <c r="AK89" s="8">
        <f t="shared" si="80"/>
        <v>0</v>
      </c>
      <c r="AL89" s="8">
        <f t="shared" si="80"/>
        <v>0</v>
      </c>
      <c r="AM89" s="8">
        <f t="shared" si="80"/>
        <v>0</v>
      </c>
      <c r="AN89" s="8">
        <f t="shared" si="80"/>
        <v>0</v>
      </c>
      <c r="AO89" s="8">
        <f t="shared" si="80"/>
        <v>0</v>
      </c>
    </row>
    <row r="90" spans="1:41" s="24" customFormat="1" ht="9" customHeight="1" hidden="1">
      <c r="A90" s="12" t="s">
        <v>55</v>
      </c>
      <c r="B90" s="12" t="s">
        <v>56</v>
      </c>
      <c r="C90" s="12" t="s">
        <v>26</v>
      </c>
      <c r="D90" s="12"/>
      <c r="E90" s="30" t="s">
        <v>57</v>
      </c>
      <c r="F90" s="8">
        <f>G90+J90</f>
        <v>0</v>
      </c>
      <c r="G90" s="8"/>
      <c r="H90" s="8"/>
      <c r="I90" s="8"/>
      <c r="J90" s="8"/>
      <c r="K90" s="8">
        <f>M90+P90</f>
        <v>0</v>
      </c>
      <c r="L90" s="8"/>
      <c r="M90" s="8"/>
      <c r="N90" s="8"/>
      <c r="O90" s="8"/>
      <c r="P90" s="8"/>
      <c r="Q90" s="8">
        <f>F90+K90</f>
        <v>0</v>
      </c>
      <c r="R90" s="8">
        <f>S90+V90</f>
        <v>0</v>
      </c>
      <c r="S90" s="8"/>
      <c r="T90" s="8"/>
      <c r="U90" s="8"/>
      <c r="V90" s="8"/>
      <c r="W90" s="8">
        <f>Y90+AB90</f>
        <v>0</v>
      </c>
      <c r="X90" s="8"/>
      <c r="Y90" s="8"/>
      <c r="Z90" s="8"/>
      <c r="AA90" s="8"/>
      <c r="AB90" s="8"/>
      <c r="AC90" s="8">
        <f>R90+W90</f>
        <v>0</v>
      </c>
      <c r="AD90" s="8">
        <f t="shared" si="79"/>
        <v>0</v>
      </c>
      <c r="AE90" s="8">
        <f t="shared" si="79"/>
        <v>0</v>
      </c>
      <c r="AF90" s="8">
        <f t="shared" si="79"/>
        <v>0</v>
      </c>
      <c r="AG90" s="8">
        <f t="shared" si="79"/>
        <v>0</v>
      </c>
      <c r="AH90" s="8">
        <f t="shared" si="79"/>
        <v>0</v>
      </c>
      <c r="AI90" s="8">
        <f t="shared" si="79"/>
        <v>0</v>
      </c>
      <c r="AJ90" s="8">
        <f t="shared" si="78"/>
        <v>0</v>
      </c>
      <c r="AK90" s="8">
        <f t="shared" si="80"/>
        <v>0</v>
      </c>
      <c r="AL90" s="8">
        <f t="shared" si="80"/>
        <v>0</v>
      </c>
      <c r="AM90" s="8">
        <f t="shared" si="80"/>
        <v>0</v>
      </c>
      <c r="AN90" s="8">
        <f t="shared" si="80"/>
        <v>0</v>
      </c>
      <c r="AO90" s="8">
        <f t="shared" si="80"/>
        <v>0</v>
      </c>
    </row>
    <row r="91" spans="1:41" s="24" customFormat="1" ht="13.5" customHeight="1" hidden="1">
      <c r="A91" s="12" t="s">
        <v>291</v>
      </c>
      <c r="B91" s="12" t="s">
        <v>58</v>
      </c>
      <c r="C91" s="12"/>
      <c r="D91" s="12" t="s">
        <v>58</v>
      </c>
      <c r="E91" s="30" t="s">
        <v>59</v>
      </c>
      <c r="F91" s="8">
        <f>F92+F93+F95+F96+F97+F98+F99+F100</f>
        <v>9423100</v>
      </c>
      <c r="G91" s="8">
        <f aca="true" t="shared" si="81" ref="G91:Q91">G92+G93+G95+G96+G97+G98+G99+G100</f>
        <v>9423100</v>
      </c>
      <c r="H91" s="8">
        <f t="shared" si="81"/>
        <v>0</v>
      </c>
      <c r="I91" s="8">
        <f t="shared" si="81"/>
        <v>0</v>
      </c>
      <c r="J91" s="8">
        <f t="shared" si="81"/>
        <v>0</v>
      </c>
      <c r="K91" s="8">
        <f t="shared" si="81"/>
        <v>0</v>
      </c>
      <c r="L91" s="8">
        <f>L92+L93+L95+L96+L97+L98+L99+L100</f>
        <v>0</v>
      </c>
      <c r="M91" s="8">
        <f t="shared" si="81"/>
        <v>0</v>
      </c>
      <c r="N91" s="8">
        <f t="shared" si="81"/>
        <v>0</v>
      </c>
      <c r="O91" s="8">
        <f t="shared" si="81"/>
        <v>0</v>
      </c>
      <c r="P91" s="8">
        <f t="shared" si="81"/>
        <v>0</v>
      </c>
      <c r="Q91" s="8">
        <f t="shared" si="81"/>
        <v>9423100</v>
      </c>
      <c r="R91" s="8">
        <f>R92+R93+R95+R96+R97+R98+R99+R100</f>
        <v>0</v>
      </c>
      <c r="S91" s="8">
        <f aca="true" t="shared" si="82" ref="S91:AC91">S92+S93+S95+S96+S97+S98+S99+S100</f>
        <v>0</v>
      </c>
      <c r="T91" s="8">
        <f t="shared" si="82"/>
        <v>0</v>
      </c>
      <c r="U91" s="8">
        <f t="shared" si="82"/>
        <v>0</v>
      </c>
      <c r="V91" s="8">
        <f t="shared" si="82"/>
        <v>0</v>
      </c>
      <c r="W91" s="8">
        <f t="shared" si="82"/>
        <v>0</v>
      </c>
      <c r="X91" s="8">
        <f>X92+X93+X95+X96+X97+X98+X99+X100</f>
        <v>0</v>
      </c>
      <c r="Y91" s="8">
        <f t="shared" si="82"/>
        <v>0</v>
      </c>
      <c r="Z91" s="8">
        <f t="shared" si="82"/>
        <v>0</v>
      </c>
      <c r="AA91" s="8">
        <f t="shared" si="82"/>
        <v>0</v>
      </c>
      <c r="AB91" s="8">
        <f t="shared" si="82"/>
        <v>0</v>
      </c>
      <c r="AC91" s="8">
        <f t="shared" si="82"/>
        <v>0</v>
      </c>
      <c r="AD91" s="8">
        <f t="shared" si="79"/>
        <v>9423100</v>
      </c>
      <c r="AE91" s="8">
        <f t="shared" si="79"/>
        <v>9423100</v>
      </c>
      <c r="AF91" s="8">
        <f t="shared" si="79"/>
        <v>0</v>
      </c>
      <c r="AG91" s="8">
        <f t="shared" si="79"/>
        <v>0</v>
      </c>
      <c r="AH91" s="8">
        <f t="shared" si="79"/>
        <v>0</v>
      </c>
      <c r="AI91" s="8">
        <f t="shared" si="79"/>
        <v>0</v>
      </c>
      <c r="AJ91" s="8">
        <f t="shared" si="78"/>
        <v>0</v>
      </c>
      <c r="AK91" s="8">
        <f t="shared" si="80"/>
        <v>0</v>
      </c>
      <c r="AL91" s="8">
        <f t="shared" si="80"/>
        <v>0</v>
      </c>
      <c r="AM91" s="8">
        <f t="shared" si="80"/>
        <v>0</v>
      </c>
      <c r="AN91" s="8">
        <f t="shared" si="80"/>
        <v>0</v>
      </c>
      <c r="AO91" s="8">
        <f t="shared" si="80"/>
        <v>9423100</v>
      </c>
    </row>
    <row r="92" spans="1:41" s="24" customFormat="1" ht="66" customHeight="1">
      <c r="A92" s="12" t="s">
        <v>292</v>
      </c>
      <c r="B92" s="12" t="s">
        <v>60</v>
      </c>
      <c r="C92" s="12" t="s">
        <v>37</v>
      </c>
      <c r="D92" s="12" t="s">
        <v>60</v>
      </c>
      <c r="E92" s="30" t="s">
        <v>369</v>
      </c>
      <c r="F92" s="13">
        <f>G92+J92</f>
        <v>860900</v>
      </c>
      <c r="G92" s="13">
        <v>860900</v>
      </c>
      <c r="H92" s="13"/>
      <c r="I92" s="13"/>
      <c r="J92" s="13"/>
      <c r="K92" s="13">
        <f>M92+P92</f>
        <v>0</v>
      </c>
      <c r="L92" s="13"/>
      <c r="M92" s="13"/>
      <c r="N92" s="13"/>
      <c r="O92" s="13"/>
      <c r="P92" s="13"/>
      <c r="Q92" s="13">
        <f>F92+K92</f>
        <v>860900</v>
      </c>
      <c r="R92" s="13">
        <f>S92+V92</f>
        <v>0</v>
      </c>
      <c r="S92" s="13"/>
      <c r="T92" s="13"/>
      <c r="U92" s="13"/>
      <c r="V92" s="13"/>
      <c r="W92" s="13">
        <f>Y92+AB92</f>
        <v>0</v>
      </c>
      <c r="X92" s="13"/>
      <c r="Y92" s="13"/>
      <c r="Z92" s="13"/>
      <c r="AA92" s="13"/>
      <c r="AB92" s="13"/>
      <c r="AC92" s="13">
        <f>R92+W92</f>
        <v>0</v>
      </c>
      <c r="AD92" s="8">
        <f t="shared" si="79"/>
        <v>860900</v>
      </c>
      <c r="AE92" s="8">
        <f t="shared" si="79"/>
        <v>860900</v>
      </c>
      <c r="AF92" s="8">
        <f t="shared" si="79"/>
        <v>0</v>
      </c>
      <c r="AG92" s="8">
        <f t="shared" si="79"/>
        <v>0</v>
      </c>
      <c r="AH92" s="8">
        <f t="shared" si="79"/>
        <v>0</v>
      </c>
      <c r="AI92" s="8">
        <f t="shared" si="79"/>
        <v>0</v>
      </c>
      <c r="AJ92" s="8">
        <f t="shared" si="78"/>
        <v>0</v>
      </c>
      <c r="AK92" s="8">
        <f t="shared" si="80"/>
        <v>0</v>
      </c>
      <c r="AL92" s="8">
        <f t="shared" si="80"/>
        <v>0</v>
      </c>
      <c r="AM92" s="8">
        <f t="shared" si="80"/>
        <v>0</v>
      </c>
      <c r="AN92" s="8">
        <f t="shared" si="80"/>
        <v>0</v>
      </c>
      <c r="AO92" s="8">
        <f t="shared" si="80"/>
        <v>860900</v>
      </c>
    </row>
    <row r="93" spans="1:41" s="24" customFormat="1" ht="60" customHeight="1">
      <c r="A93" s="57" t="s">
        <v>293</v>
      </c>
      <c r="B93" s="57" t="s">
        <v>61</v>
      </c>
      <c r="C93" s="57" t="s">
        <v>26</v>
      </c>
      <c r="D93" s="12" t="s">
        <v>61</v>
      </c>
      <c r="E93" s="65" t="s">
        <v>341</v>
      </c>
      <c r="F93" s="52">
        <f>G93+J93</f>
        <v>8562200</v>
      </c>
      <c r="G93" s="52">
        <v>8562200</v>
      </c>
      <c r="H93" s="52"/>
      <c r="I93" s="52"/>
      <c r="J93" s="52"/>
      <c r="K93" s="52">
        <f>M93+P93</f>
        <v>0</v>
      </c>
      <c r="L93" s="52"/>
      <c r="M93" s="52"/>
      <c r="N93" s="52"/>
      <c r="O93" s="52"/>
      <c r="P93" s="52"/>
      <c r="Q93" s="52">
        <f>F93+K93</f>
        <v>8562200</v>
      </c>
      <c r="R93" s="52">
        <f>S93+V93</f>
        <v>0</v>
      </c>
      <c r="S93" s="52"/>
      <c r="T93" s="52"/>
      <c r="U93" s="52"/>
      <c r="V93" s="52"/>
      <c r="W93" s="52">
        <f>Y93+AB93</f>
        <v>0</v>
      </c>
      <c r="X93" s="52"/>
      <c r="Y93" s="52"/>
      <c r="Z93" s="52"/>
      <c r="AA93" s="52"/>
      <c r="AB93" s="52"/>
      <c r="AC93" s="52">
        <f>R93+W93</f>
        <v>0</v>
      </c>
      <c r="AD93" s="53">
        <f t="shared" si="79"/>
        <v>8562200</v>
      </c>
      <c r="AE93" s="53">
        <f t="shared" si="79"/>
        <v>8562200</v>
      </c>
      <c r="AF93" s="53">
        <f t="shared" si="79"/>
        <v>0</v>
      </c>
      <c r="AG93" s="53">
        <f t="shared" si="79"/>
        <v>0</v>
      </c>
      <c r="AH93" s="53">
        <f t="shared" si="79"/>
        <v>0</v>
      </c>
      <c r="AI93" s="53">
        <f t="shared" si="79"/>
        <v>0</v>
      </c>
      <c r="AJ93" s="8">
        <f t="shared" si="78"/>
        <v>0</v>
      </c>
      <c r="AK93" s="53">
        <f t="shared" si="80"/>
        <v>0</v>
      </c>
      <c r="AL93" s="53">
        <f t="shared" si="80"/>
        <v>0</v>
      </c>
      <c r="AM93" s="53">
        <f t="shared" si="80"/>
        <v>0</v>
      </c>
      <c r="AN93" s="53">
        <f t="shared" si="80"/>
        <v>0</v>
      </c>
      <c r="AO93" s="53">
        <f t="shared" si="80"/>
        <v>8562200</v>
      </c>
    </row>
    <row r="94" spans="1:41" s="24" customFormat="1" ht="94.5" customHeight="1" hidden="1">
      <c r="A94" s="57"/>
      <c r="B94" s="57"/>
      <c r="C94" s="57"/>
      <c r="D94" s="12"/>
      <c r="E94" s="65"/>
      <c r="F94" s="52"/>
      <c r="G94" s="52"/>
      <c r="H94" s="52"/>
      <c r="I94" s="52"/>
      <c r="J94" s="52"/>
      <c r="K94" s="52"/>
      <c r="L94" s="52"/>
      <c r="M94" s="52"/>
      <c r="N94" s="52"/>
      <c r="O94" s="52"/>
      <c r="P94" s="52"/>
      <c r="Q94" s="52"/>
      <c r="R94" s="52"/>
      <c r="S94" s="52"/>
      <c r="T94" s="52"/>
      <c r="U94" s="52"/>
      <c r="V94" s="52"/>
      <c r="W94" s="52"/>
      <c r="X94" s="52"/>
      <c r="Y94" s="52"/>
      <c r="Z94" s="52"/>
      <c r="AA94" s="52"/>
      <c r="AB94" s="52"/>
      <c r="AC94" s="52"/>
      <c r="AD94" s="53"/>
      <c r="AE94" s="53"/>
      <c r="AF94" s="53"/>
      <c r="AG94" s="53"/>
      <c r="AH94" s="53"/>
      <c r="AI94" s="53"/>
      <c r="AJ94" s="8">
        <f t="shared" si="78"/>
        <v>0</v>
      </c>
      <c r="AK94" s="53"/>
      <c r="AL94" s="53"/>
      <c r="AM94" s="53"/>
      <c r="AN94" s="53"/>
      <c r="AO94" s="53"/>
    </row>
    <row r="95" spans="1:41" s="24" customFormat="1" ht="31.5" customHeight="1" hidden="1">
      <c r="A95" s="12" t="s">
        <v>294</v>
      </c>
      <c r="B95" s="12" t="s">
        <v>62</v>
      </c>
      <c r="C95" s="12" t="s">
        <v>26</v>
      </c>
      <c r="D95" s="12" t="s">
        <v>62</v>
      </c>
      <c r="E95" s="30" t="s">
        <v>68</v>
      </c>
      <c r="F95" s="13">
        <f aca="true" t="shared" si="83" ref="F95:F100">G95+J95</f>
        <v>0</v>
      </c>
      <c r="G95" s="13"/>
      <c r="H95" s="13"/>
      <c r="I95" s="13"/>
      <c r="J95" s="13"/>
      <c r="K95" s="13">
        <f aca="true" t="shared" si="84" ref="K95:K100">M95+P95</f>
        <v>0</v>
      </c>
      <c r="L95" s="13"/>
      <c r="M95" s="13"/>
      <c r="N95" s="13"/>
      <c r="O95" s="13"/>
      <c r="P95" s="13"/>
      <c r="Q95" s="13">
        <f aca="true" t="shared" si="85" ref="Q95:Q100">F95+K95</f>
        <v>0</v>
      </c>
      <c r="R95" s="13">
        <f aca="true" t="shared" si="86" ref="R95:R100">S95+V95</f>
        <v>0</v>
      </c>
      <c r="S95" s="13"/>
      <c r="T95" s="13"/>
      <c r="U95" s="13"/>
      <c r="V95" s="13"/>
      <c r="W95" s="13">
        <f aca="true" t="shared" si="87" ref="W95:W100">Y95+AB95</f>
        <v>0</v>
      </c>
      <c r="X95" s="13"/>
      <c r="Y95" s="13"/>
      <c r="Z95" s="13"/>
      <c r="AA95" s="13"/>
      <c r="AB95" s="13"/>
      <c r="AC95" s="13">
        <f aca="true" t="shared" si="88" ref="AC95:AC100">R95+W95</f>
        <v>0</v>
      </c>
      <c r="AD95" s="8">
        <f aca="true" t="shared" si="89" ref="AD95:AD129">F95+R95</f>
        <v>0</v>
      </c>
      <c r="AE95" s="8">
        <f aca="true" t="shared" si="90" ref="AE95:AE129">G95+S95</f>
        <v>0</v>
      </c>
      <c r="AF95" s="8">
        <f aca="true" t="shared" si="91" ref="AF95:AF129">H95+T95</f>
        <v>0</v>
      </c>
      <c r="AG95" s="8">
        <f aca="true" t="shared" si="92" ref="AG95:AG129">I95+U95</f>
        <v>0</v>
      </c>
      <c r="AH95" s="8">
        <f aca="true" t="shared" si="93" ref="AH95:AH129">J95+V95</f>
        <v>0</v>
      </c>
      <c r="AI95" s="8">
        <f aca="true" t="shared" si="94" ref="AI95:AI129">K95+W95</f>
        <v>0</v>
      </c>
      <c r="AJ95" s="8">
        <f t="shared" si="78"/>
        <v>0</v>
      </c>
      <c r="AK95" s="8">
        <f aca="true" t="shared" si="95" ref="AK95:AK129">M95+Y95</f>
        <v>0</v>
      </c>
      <c r="AL95" s="8">
        <f aca="true" t="shared" si="96" ref="AL95:AL129">N95+Z95</f>
        <v>0</v>
      </c>
      <c r="AM95" s="8">
        <f aca="true" t="shared" si="97" ref="AM95:AM129">O95+AA95</f>
        <v>0</v>
      </c>
      <c r="AN95" s="8">
        <f aca="true" t="shared" si="98" ref="AN95:AN129">P95+AB95</f>
        <v>0</v>
      </c>
      <c r="AO95" s="8">
        <f aca="true" t="shared" si="99" ref="AO95:AO129">Q95+AC95</f>
        <v>0</v>
      </c>
    </row>
    <row r="96" spans="1:41" s="24" customFormat="1" ht="42" customHeight="1" hidden="1">
      <c r="A96" s="12"/>
      <c r="B96" s="12"/>
      <c r="C96" s="12"/>
      <c r="D96" s="12" t="s">
        <v>63</v>
      </c>
      <c r="E96" s="30"/>
      <c r="F96" s="13">
        <f t="shared" si="83"/>
        <v>0</v>
      </c>
      <c r="G96" s="13"/>
      <c r="H96" s="13"/>
      <c r="I96" s="13"/>
      <c r="J96" s="13"/>
      <c r="K96" s="13">
        <f t="shared" si="84"/>
        <v>0</v>
      </c>
      <c r="L96" s="13"/>
      <c r="M96" s="13"/>
      <c r="N96" s="13"/>
      <c r="O96" s="13"/>
      <c r="P96" s="13"/>
      <c r="Q96" s="13">
        <f t="shared" si="85"/>
        <v>0</v>
      </c>
      <c r="R96" s="13">
        <f t="shared" si="86"/>
        <v>0</v>
      </c>
      <c r="S96" s="13"/>
      <c r="T96" s="13"/>
      <c r="U96" s="13"/>
      <c r="V96" s="13"/>
      <c r="W96" s="13">
        <f t="shared" si="87"/>
        <v>0</v>
      </c>
      <c r="X96" s="13"/>
      <c r="Y96" s="13"/>
      <c r="Z96" s="13"/>
      <c r="AA96" s="13"/>
      <c r="AB96" s="13"/>
      <c r="AC96" s="13">
        <f t="shared" si="88"/>
        <v>0</v>
      </c>
      <c r="AD96" s="8">
        <f t="shared" si="89"/>
        <v>0</v>
      </c>
      <c r="AE96" s="8">
        <f t="shared" si="90"/>
        <v>0</v>
      </c>
      <c r="AF96" s="8">
        <f t="shared" si="91"/>
        <v>0</v>
      </c>
      <c r="AG96" s="8">
        <f t="shared" si="92"/>
        <v>0</v>
      </c>
      <c r="AH96" s="8">
        <f t="shared" si="93"/>
        <v>0</v>
      </c>
      <c r="AI96" s="8">
        <f t="shared" si="94"/>
        <v>0</v>
      </c>
      <c r="AJ96" s="8">
        <f t="shared" si="78"/>
        <v>0</v>
      </c>
      <c r="AK96" s="8">
        <f t="shared" si="95"/>
        <v>0</v>
      </c>
      <c r="AL96" s="8">
        <f t="shared" si="96"/>
        <v>0</v>
      </c>
      <c r="AM96" s="8">
        <f t="shared" si="97"/>
        <v>0</v>
      </c>
      <c r="AN96" s="8">
        <f t="shared" si="98"/>
        <v>0</v>
      </c>
      <c r="AO96" s="8">
        <f t="shared" si="99"/>
        <v>0</v>
      </c>
    </row>
    <row r="97" spans="1:41" s="24" customFormat="1" ht="34.5" customHeight="1" hidden="1">
      <c r="A97" s="12"/>
      <c r="B97" s="12"/>
      <c r="C97" s="12"/>
      <c r="D97" s="12" t="s">
        <v>64</v>
      </c>
      <c r="E97" s="30"/>
      <c r="F97" s="13">
        <f t="shared" si="83"/>
        <v>0</v>
      </c>
      <c r="G97" s="13"/>
      <c r="H97" s="13"/>
      <c r="I97" s="13"/>
      <c r="J97" s="13"/>
      <c r="K97" s="13">
        <f t="shared" si="84"/>
        <v>0</v>
      </c>
      <c r="L97" s="13"/>
      <c r="M97" s="13"/>
      <c r="N97" s="13"/>
      <c r="O97" s="13"/>
      <c r="P97" s="13"/>
      <c r="Q97" s="13">
        <f t="shared" si="85"/>
        <v>0</v>
      </c>
      <c r="R97" s="13">
        <f t="shared" si="86"/>
        <v>0</v>
      </c>
      <c r="S97" s="13"/>
      <c r="T97" s="13"/>
      <c r="U97" s="13"/>
      <c r="V97" s="13"/>
      <c r="W97" s="13">
        <f t="shared" si="87"/>
        <v>0</v>
      </c>
      <c r="X97" s="13"/>
      <c r="Y97" s="13"/>
      <c r="Z97" s="13"/>
      <c r="AA97" s="13"/>
      <c r="AB97" s="13"/>
      <c r="AC97" s="13">
        <f t="shared" si="88"/>
        <v>0</v>
      </c>
      <c r="AD97" s="8">
        <f t="shared" si="89"/>
        <v>0</v>
      </c>
      <c r="AE97" s="8">
        <f t="shared" si="90"/>
        <v>0</v>
      </c>
      <c r="AF97" s="8">
        <f t="shared" si="91"/>
        <v>0</v>
      </c>
      <c r="AG97" s="8">
        <f t="shared" si="92"/>
        <v>0</v>
      </c>
      <c r="AH97" s="8">
        <f t="shared" si="93"/>
        <v>0</v>
      </c>
      <c r="AI97" s="8">
        <f t="shared" si="94"/>
        <v>0</v>
      </c>
      <c r="AJ97" s="8">
        <f t="shared" si="78"/>
        <v>0</v>
      </c>
      <c r="AK97" s="8">
        <f t="shared" si="95"/>
        <v>0</v>
      </c>
      <c r="AL97" s="8">
        <f t="shared" si="96"/>
        <v>0</v>
      </c>
      <c r="AM97" s="8">
        <f t="shared" si="97"/>
        <v>0</v>
      </c>
      <c r="AN97" s="8">
        <f t="shared" si="98"/>
        <v>0</v>
      </c>
      <c r="AO97" s="8">
        <f t="shared" si="99"/>
        <v>0</v>
      </c>
    </row>
    <row r="98" spans="1:41" s="24" customFormat="1" ht="34.5" customHeight="1" hidden="1">
      <c r="A98" s="12"/>
      <c r="B98" s="12"/>
      <c r="C98" s="12"/>
      <c r="D98" s="12" t="s">
        <v>65</v>
      </c>
      <c r="E98" s="30"/>
      <c r="F98" s="13">
        <f t="shared" si="83"/>
        <v>0</v>
      </c>
      <c r="G98" s="13"/>
      <c r="H98" s="13"/>
      <c r="I98" s="13"/>
      <c r="J98" s="13"/>
      <c r="K98" s="13">
        <f t="shared" si="84"/>
        <v>0</v>
      </c>
      <c r="L98" s="13"/>
      <c r="M98" s="13"/>
      <c r="N98" s="13"/>
      <c r="O98" s="13"/>
      <c r="P98" s="13"/>
      <c r="Q98" s="13">
        <f t="shared" si="85"/>
        <v>0</v>
      </c>
      <c r="R98" s="13">
        <f t="shared" si="86"/>
        <v>0</v>
      </c>
      <c r="S98" s="13"/>
      <c r="T98" s="13"/>
      <c r="U98" s="13"/>
      <c r="V98" s="13"/>
      <c r="W98" s="13">
        <f t="shared" si="87"/>
        <v>0</v>
      </c>
      <c r="X98" s="13"/>
      <c r="Y98" s="13"/>
      <c r="Z98" s="13"/>
      <c r="AA98" s="13"/>
      <c r="AB98" s="13"/>
      <c r="AC98" s="13">
        <f t="shared" si="88"/>
        <v>0</v>
      </c>
      <c r="AD98" s="8">
        <f t="shared" si="89"/>
        <v>0</v>
      </c>
      <c r="AE98" s="8">
        <f t="shared" si="90"/>
        <v>0</v>
      </c>
      <c r="AF98" s="8">
        <f t="shared" si="91"/>
        <v>0</v>
      </c>
      <c r="AG98" s="8">
        <f t="shared" si="92"/>
        <v>0</v>
      </c>
      <c r="AH98" s="8">
        <f t="shared" si="93"/>
        <v>0</v>
      </c>
      <c r="AI98" s="8">
        <f t="shared" si="94"/>
        <v>0</v>
      </c>
      <c r="AJ98" s="8">
        <f t="shared" si="78"/>
        <v>0</v>
      </c>
      <c r="AK98" s="8">
        <f t="shared" si="95"/>
        <v>0</v>
      </c>
      <c r="AL98" s="8">
        <f t="shared" si="96"/>
        <v>0</v>
      </c>
      <c r="AM98" s="8">
        <f t="shared" si="97"/>
        <v>0</v>
      </c>
      <c r="AN98" s="8">
        <f t="shared" si="98"/>
        <v>0</v>
      </c>
      <c r="AO98" s="8">
        <f t="shared" si="99"/>
        <v>0</v>
      </c>
    </row>
    <row r="99" spans="1:41" s="24" customFormat="1" ht="45" customHeight="1" hidden="1">
      <c r="A99" s="12" t="s">
        <v>66</v>
      </c>
      <c r="B99" s="12" t="s">
        <v>67</v>
      </c>
      <c r="C99" s="12" t="s">
        <v>26</v>
      </c>
      <c r="D99" s="12"/>
      <c r="E99" s="30" t="s">
        <v>68</v>
      </c>
      <c r="F99" s="8">
        <f t="shared" si="83"/>
        <v>0</v>
      </c>
      <c r="G99" s="8"/>
      <c r="H99" s="8"/>
      <c r="I99" s="8"/>
      <c r="J99" s="8"/>
      <c r="K99" s="8">
        <f t="shared" si="84"/>
        <v>0</v>
      </c>
      <c r="L99" s="8"/>
      <c r="M99" s="8"/>
      <c r="N99" s="8"/>
      <c r="O99" s="8"/>
      <c r="P99" s="8"/>
      <c r="Q99" s="8">
        <f t="shared" si="85"/>
        <v>0</v>
      </c>
      <c r="R99" s="8">
        <f t="shared" si="86"/>
        <v>0</v>
      </c>
      <c r="S99" s="8"/>
      <c r="T99" s="8"/>
      <c r="U99" s="8"/>
      <c r="V99" s="8"/>
      <c r="W99" s="8">
        <f t="shared" si="87"/>
        <v>0</v>
      </c>
      <c r="X99" s="8"/>
      <c r="Y99" s="8"/>
      <c r="Z99" s="8"/>
      <c r="AA99" s="8"/>
      <c r="AB99" s="8"/>
      <c r="AC99" s="8">
        <f t="shared" si="88"/>
        <v>0</v>
      </c>
      <c r="AD99" s="8">
        <f t="shared" si="89"/>
        <v>0</v>
      </c>
      <c r="AE99" s="8">
        <f t="shared" si="90"/>
        <v>0</v>
      </c>
      <c r="AF99" s="8">
        <f t="shared" si="91"/>
        <v>0</v>
      </c>
      <c r="AG99" s="8">
        <f t="shared" si="92"/>
        <v>0</v>
      </c>
      <c r="AH99" s="8">
        <f t="shared" si="93"/>
        <v>0</v>
      </c>
      <c r="AI99" s="8">
        <f t="shared" si="94"/>
        <v>0</v>
      </c>
      <c r="AJ99" s="8">
        <f t="shared" si="78"/>
        <v>0</v>
      </c>
      <c r="AK99" s="8">
        <f t="shared" si="95"/>
        <v>0</v>
      </c>
      <c r="AL99" s="8">
        <f t="shared" si="96"/>
        <v>0</v>
      </c>
      <c r="AM99" s="8">
        <f t="shared" si="97"/>
        <v>0</v>
      </c>
      <c r="AN99" s="8">
        <f t="shared" si="98"/>
        <v>0</v>
      </c>
      <c r="AO99" s="8">
        <f t="shared" si="99"/>
        <v>0</v>
      </c>
    </row>
    <row r="100" spans="1:41" s="24" customFormat="1" ht="85.5" customHeight="1" hidden="1">
      <c r="A100" s="12" t="s">
        <v>69</v>
      </c>
      <c r="B100" s="12" t="s">
        <v>70</v>
      </c>
      <c r="C100" s="12" t="s">
        <v>26</v>
      </c>
      <c r="D100" s="12"/>
      <c r="E100" s="30" t="s">
        <v>71</v>
      </c>
      <c r="F100" s="8">
        <f t="shared" si="83"/>
        <v>0</v>
      </c>
      <c r="G100" s="8"/>
      <c r="H100" s="8"/>
      <c r="I100" s="8"/>
      <c r="J100" s="8"/>
      <c r="K100" s="8">
        <f t="shared" si="84"/>
        <v>0</v>
      </c>
      <c r="L100" s="8"/>
      <c r="M100" s="8"/>
      <c r="N100" s="8"/>
      <c r="O100" s="8"/>
      <c r="P100" s="8"/>
      <c r="Q100" s="8">
        <f t="shared" si="85"/>
        <v>0</v>
      </c>
      <c r="R100" s="8">
        <f t="shared" si="86"/>
        <v>0</v>
      </c>
      <c r="S100" s="8"/>
      <c r="T100" s="8"/>
      <c r="U100" s="8"/>
      <c r="V100" s="8"/>
      <c r="W100" s="8">
        <f t="shared" si="87"/>
        <v>0</v>
      </c>
      <c r="X100" s="8"/>
      <c r="Y100" s="8"/>
      <c r="Z100" s="8"/>
      <c r="AA100" s="8"/>
      <c r="AB100" s="8"/>
      <c r="AC100" s="8">
        <f t="shared" si="88"/>
        <v>0</v>
      </c>
      <c r="AD100" s="8">
        <f t="shared" si="89"/>
        <v>0</v>
      </c>
      <c r="AE100" s="8">
        <f t="shared" si="90"/>
        <v>0</v>
      </c>
      <c r="AF100" s="8">
        <f t="shared" si="91"/>
        <v>0</v>
      </c>
      <c r="AG100" s="8">
        <f t="shared" si="92"/>
        <v>0</v>
      </c>
      <c r="AH100" s="8">
        <f t="shared" si="93"/>
        <v>0</v>
      </c>
      <c r="AI100" s="8">
        <f t="shared" si="94"/>
        <v>0</v>
      </c>
      <c r="AJ100" s="8">
        <f t="shared" si="78"/>
        <v>0</v>
      </c>
      <c r="AK100" s="8">
        <f t="shared" si="95"/>
        <v>0</v>
      </c>
      <c r="AL100" s="8">
        <f t="shared" si="96"/>
        <v>0</v>
      </c>
      <c r="AM100" s="8">
        <f t="shared" si="97"/>
        <v>0</v>
      </c>
      <c r="AN100" s="8">
        <f t="shared" si="98"/>
        <v>0</v>
      </c>
      <c r="AO100" s="8">
        <f t="shared" si="99"/>
        <v>0</v>
      </c>
    </row>
    <row r="101" spans="1:41" s="24" customFormat="1" ht="55.5" customHeight="1" hidden="1">
      <c r="A101" s="12" t="s">
        <v>295</v>
      </c>
      <c r="B101" s="12" t="s">
        <v>72</v>
      </c>
      <c r="C101" s="12"/>
      <c r="D101" s="12" t="s">
        <v>72</v>
      </c>
      <c r="E101" s="30" t="s">
        <v>239</v>
      </c>
      <c r="F101" s="8">
        <f>F102+F103+F104+F105+F106+F107</f>
        <v>1554330</v>
      </c>
      <c r="G101" s="8">
        <f aca="true" t="shared" si="100" ref="G101:Q101">G102+G103+G104+G105+G106+G107</f>
        <v>1554330</v>
      </c>
      <c r="H101" s="8">
        <f t="shared" si="100"/>
        <v>0</v>
      </c>
      <c r="I101" s="8">
        <f t="shared" si="100"/>
        <v>0</v>
      </c>
      <c r="J101" s="8">
        <f t="shared" si="100"/>
        <v>0</v>
      </c>
      <c r="K101" s="8">
        <f t="shared" si="100"/>
        <v>0</v>
      </c>
      <c r="L101" s="8">
        <f>L102+L103+L104+L105+L106+L107</f>
        <v>0</v>
      </c>
      <c r="M101" s="8">
        <f t="shared" si="100"/>
        <v>0</v>
      </c>
      <c r="N101" s="8">
        <f t="shared" si="100"/>
        <v>0</v>
      </c>
      <c r="O101" s="8">
        <f t="shared" si="100"/>
        <v>0</v>
      </c>
      <c r="P101" s="8">
        <f t="shared" si="100"/>
        <v>0</v>
      </c>
      <c r="Q101" s="8">
        <f t="shared" si="100"/>
        <v>1554330</v>
      </c>
      <c r="R101" s="8">
        <f>R102+R103+R104+R105+R106+R107</f>
        <v>102428.52</v>
      </c>
      <c r="S101" s="8">
        <f aca="true" t="shared" si="101" ref="S101:AC101">S102+S103+S104+S105+S106+S107</f>
        <v>102428.52</v>
      </c>
      <c r="T101" s="8">
        <f t="shared" si="101"/>
        <v>0</v>
      </c>
      <c r="U101" s="8">
        <f t="shared" si="101"/>
        <v>0</v>
      </c>
      <c r="V101" s="8">
        <f t="shared" si="101"/>
        <v>0</v>
      </c>
      <c r="W101" s="8">
        <f t="shared" si="101"/>
        <v>0</v>
      </c>
      <c r="X101" s="8">
        <f>X102+X103+X104+X105+X106+X107</f>
        <v>0</v>
      </c>
      <c r="Y101" s="8">
        <f t="shared" si="101"/>
        <v>0</v>
      </c>
      <c r="Z101" s="8">
        <f t="shared" si="101"/>
        <v>0</v>
      </c>
      <c r="AA101" s="8">
        <f t="shared" si="101"/>
        <v>0</v>
      </c>
      <c r="AB101" s="8">
        <f t="shared" si="101"/>
        <v>0</v>
      </c>
      <c r="AC101" s="8">
        <f t="shared" si="101"/>
        <v>102428.52</v>
      </c>
      <c r="AD101" s="8">
        <f t="shared" si="89"/>
        <v>1656758.52</v>
      </c>
      <c r="AE101" s="8">
        <f t="shared" si="90"/>
        <v>1656758.52</v>
      </c>
      <c r="AF101" s="8">
        <f t="shared" si="91"/>
        <v>0</v>
      </c>
      <c r="AG101" s="8">
        <f t="shared" si="92"/>
        <v>0</v>
      </c>
      <c r="AH101" s="8">
        <f t="shared" si="93"/>
        <v>0</v>
      </c>
      <c r="AI101" s="8">
        <f t="shared" si="94"/>
        <v>0</v>
      </c>
      <c r="AJ101" s="8">
        <f t="shared" si="78"/>
        <v>0</v>
      </c>
      <c r="AK101" s="8">
        <f t="shared" si="95"/>
        <v>0</v>
      </c>
      <c r="AL101" s="8">
        <f t="shared" si="96"/>
        <v>0</v>
      </c>
      <c r="AM101" s="8">
        <f t="shared" si="97"/>
        <v>0</v>
      </c>
      <c r="AN101" s="8">
        <f t="shared" si="98"/>
        <v>0</v>
      </c>
      <c r="AO101" s="8">
        <f t="shared" si="99"/>
        <v>1656758.52</v>
      </c>
    </row>
    <row r="102" spans="1:41" s="24" customFormat="1" ht="6.75" customHeight="1" hidden="1">
      <c r="A102" s="12" t="s">
        <v>73</v>
      </c>
      <c r="B102" s="12" t="s">
        <v>74</v>
      </c>
      <c r="C102" s="12" t="s">
        <v>37</v>
      </c>
      <c r="D102" s="12"/>
      <c r="E102" s="30" t="s">
        <v>75</v>
      </c>
      <c r="F102" s="8">
        <f aca="true" t="shared" si="102" ref="F102:F107">G102+J102</f>
        <v>0</v>
      </c>
      <c r="G102" s="8"/>
      <c r="H102" s="8"/>
      <c r="I102" s="8"/>
      <c r="J102" s="8"/>
      <c r="K102" s="8">
        <f aca="true" t="shared" si="103" ref="K102:K107">M102+P102</f>
        <v>0</v>
      </c>
      <c r="L102" s="8"/>
      <c r="M102" s="8"/>
      <c r="N102" s="8"/>
      <c r="O102" s="8"/>
      <c r="P102" s="8"/>
      <c r="Q102" s="8">
        <f aca="true" t="shared" si="104" ref="Q102:Q107">F102+K102</f>
        <v>0</v>
      </c>
      <c r="R102" s="8">
        <f aca="true" t="shared" si="105" ref="R102:R107">S102+V102</f>
        <v>0</v>
      </c>
      <c r="S102" s="8"/>
      <c r="T102" s="8"/>
      <c r="U102" s="8"/>
      <c r="V102" s="8"/>
      <c r="W102" s="8">
        <f aca="true" t="shared" si="106" ref="W102:W107">Y102+AB102</f>
        <v>0</v>
      </c>
      <c r="X102" s="8"/>
      <c r="Y102" s="8"/>
      <c r="Z102" s="8"/>
      <c r="AA102" s="8"/>
      <c r="AB102" s="8"/>
      <c r="AC102" s="8">
        <f aca="true" t="shared" si="107" ref="AC102:AC107">R102+W102</f>
        <v>0</v>
      </c>
      <c r="AD102" s="8">
        <f t="shared" si="89"/>
        <v>0</v>
      </c>
      <c r="AE102" s="8">
        <f t="shared" si="90"/>
        <v>0</v>
      </c>
      <c r="AF102" s="8">
        <f t="shared" si="91"/>
        <v>0</v>
      </c>
      <c r="AG102" s="8">
        <f t="shared" si="92"/>
        <v>0</v>
      </c>
      <c r="AH102" s="8">
        <f t="shared" si="93"/>
        <v>0</v>
      </c>
      <c r="AI102" s="8">
        <f t="shared" si="94"/>
        <v>0</v>
      </c>
      <c r="AJ102" s="8">
        <f t="shared" si="78"/>
        <v>0</v>
      </c>
      <c r="AK102" s="8">
        <f t="shared" si="95"/>
        <v>0</v>
      </c>
      <c r="AL102" s="8">
        <f t="shared" si="96"/>
        <v>0</v>
      </c>
      <c r="AM102" s="8">
        <f t="shared" si="97"/>
        <v>0</v>
      </c>
      <c r="AN102" s="8">
        <f t="shared" si="98"/>
        <v>0</v>
      </c>
      <c r="AO102" s="8">
        <f t="shared" si="99"/>
        <v>0</v>
      </c>
    </row>
    <row r="103" spans="1:41" s="24" customFormat="1" ht="4.5" customHeight="1" hidden="1">
      <c r="A103" s="12" t="s">
        <v>76</v>
      </c>
      <c r="B103" s="12" t="s">
        <v>77</v>
      </c>
      <c r="C103" s="12" t="s">
        <v>37</v>
      </c>
      <c r="D103" s="12"/>
      <c r="E103" s="30" t="s">
        <v>78</v>
      </c>
      <c r="F103" s="8">
        <f t="shared" si="102"/>
        <v>0</v>
      </c>
      <c r="G103" s="8"/>
      <c r="H103" s="8"/>
      <c r="I103" s="8"/>
      <c r="J103" s="8"/>
      <c r="K103" s="8">
        <f t="shared" si="103"/>
        <v>0</v>
      </c>
      <c r="L103" s="8"/>
      <c r="M103" s="8"/>
      <c r="N103" s="8"/>
      <c r="O103" s="8"/>
      <c r="P103" s="8"/>
      <c r="Q103" s="8">
        <f t="shared" si="104"/>
        <v>0</v>
      </c>
      <c r="R103" s="8">
        <f t="shared" si="105"/>
        <v>0</v>
      </c>
      <c r="S103" s="8"/>
      <c r="T103" s="8"/>
      <c r="U103" s="8"/>
      <c r="V103" s="8"/>
      <c r="W103" s="8">
        <f t="shared" si="106"/>
        <v>0</v>
      </c>
      <c r="X103" s="8"/>
      <c r="Y103" s="8"/>
      <c r="Z103" s="8"/>
      <c r="AA103" s="8"/>
      <c r="AB103" s="8"/>
      <c r="AC103" s="8">
        <f t="shared" si="107"/>
        <v>0</v>
      </c>
      <c r="AD103" s="8">
        <f t="shared" si="89"/>
        <v>0</v>
      </c>
      <c r="AE103" s="8">
        <f t="shared" si="90"/>
        <v>0</v>
      </c>
      <c r="AF103" s="8">
        <f t="shared" si="91"/>
        <v>0</v>
      </c>
      <c r="AG103" s="8">
        <f t="shared" si="92"/>
        <v>0</v>
      </c>
      <c r="AH103" s="8">
        <f t="shared" si="93"/>
        <v>0</v>
      </c>
      <c r="AI103" s="8">
        <f t="shared" si="94"/>
        <v>0</v>
      </c>
      <c r="AJ103" s="8">
        <f t="shared" si="78"/>
        <v>0</v>
      </c>
      <c r="AK103" s="8">
        <f t="shared" si="95"/>
        <v>0</v>
      </c>
      <c r="AL103" s="8">
        <f t="shared" si="96"/>
        <v>0</v>
      </c>
      <c r="AM103" s="8">
        <f t="shared" si="97"/>
        <v>0</v>
      </c>
      <c r="AN103" s="8">
        <f t="shared" si="98"/>
        <v>0</v>
      </c>
      <c r="AO103" s="8">
        <f t="shared" si="99"/>
        <v>0</v>
      </c>
    </row>
    <row r="104" spans="1:41" s="24" customFormat="1" ht="9.75" customHeight="1" hidden="1">
      <c r="A104" s="12" t="s">
        <v>79</v>
      </c>
      <c r="B104" s="12" t="s">
        <v>80</v>
      </c>
      <c r="C104" s="12" t="s">
        <v>51</v>
      </c>
      <c r="D104" s="12"/>
      <c r="E104" s="30" t="s">
        <v>81</v>
      </c>
      <c r="F104" s="8">
        <f t="shared" si="102"/>
        <v>0</v>
      </c>
      <c r="G104" s="8"/>
      <c r="H104" s="8"/>
      <c r="I104" s="8"/>
      <c r="J104" s="8"/>
      <c r="K104" s="8">
        <f t="shared" si="103"/>
        <v>0</v>
      </c>
      <c r="L104" s="8"/>
      <c r="M104" s="8"/>
      <c r="N104" s="8"/>
      <c r="O104" s="8"/>
      <c r="P104" s="8"/>
      <c r="Q104" s="8">
        <f t="shared" si="104"/>
        <v>0</v>
      </c>
      <c r="R104" s="8">
        <f t="shared" si="105"/>
        <v>0</v>
      </c>
      <c r="S104" s="8"/>
      <c r="T104" s="8"/>
      <c r="U104" s="8"/>
      <c r="V104" s="8"/>
      <c r="W104" s="8">
        <f t="shared" si="106"/>
        <v>0</v>
      </c>
      <c r="X104" s="8"/>
      <c r="Y104" s="8"/>
      <c r="Z104" s="8"/>
      <c r="AA104" s="8"/>
      <c r="AB104" s="8"/>
      <c r="AC104" s="8">
        <f t="shared" si="107"/>
        <v>0</v>
      </c>
      <c r="AD104" s="8">
        <f t="shared" si="89"/>
        <v>0</v>
      </c>
      <c r="AE104" s="8">
        <f t="shared" si="90"/>
        <v>0</v>
      </c>
      <c r="AF104" s="8">
        <f t="shared" si="91"/>
        <v>0</v>
      </c>
      <c r="AG104" s="8">
        <f t="shared" si="92"/>
        <v>0</v>
      </c>
      <c r="AH104" s="8">
        <f t="shared" si="93"/>
        <v>0</v>
      </c>
      <c r="AI104" s="8">
        <f t="shared" si="94"/>
        <v>0</v>
      </c>
      <c r="AJ104" s="8">
        <f t="shared" si="78"/>
        <v>0</v>
      </c>
      <c r="AK104" s="8">
        <f t="shared" si="95"/>
        <v>0</v>
      </c>
      <c r="AL104" s="8">
        <f t="shared" si="96"/>
        <v>0</v>
      </c>
      <c r="AM104" s="8">
        <f t="shared" si="97"/>
        <v>0</v>
      </c>
      <c r="AN104" s="8">
        <f t="shared" si="98"/>
        <v>0</v>
      </c>
      <c r="AO104" s="8">
        <f t="shared" si="99"/>
        <v>0</v>
      </c>
    </row>
    <row r="105" spans="1:41" s="24" customFormat="1" ht="38.25" customHeight="1">
      <c r="A105" s="12" t="s">
        <v>296</v>
      </c>
      <c r="B105" s="12" t="s">
        <v>77</v>
      </c>
      <c r="C105" s="12" t="s">
        <v>51</v>
      </c>
      <c r="D105" s="12" t="s">
        <v>82</v>
      </c>
      <c r="E105" s="30" t="s">
        <v>83</v>
      </c>
      <c r="F105" s="13">
        <f t="shared" si="102"/>
        <v>16714</v>
      </c>
      <c r="G105" s="13">
        <v>16714</v>
      </c>
      <c r="H105" s="8"/>
      <c r="I105" s="8"/>
      <c r="J105" s="8"/>
      <c r="K105" s="8">
        <f t="shared" si="103"/>
        <v>0</v>
      </c>
      <c r="L105" s="8"/>
      <c r="M105" s="8"/>
      <c r="N105" s="8"/>
      <c r="O105" s="8"/>
      <c r="P105" s="8"/>
      <c r="Q105" s="8">
        <f t="shared" si="104"/>
        <v>16714</v>
      </c>
      <c r="R105" s="13">
        <f t="shared" si="105"/>
        <v>0</v>
      </c>
      <c r="S105" s="13"/>
      <c r="T105" s="13"/>
      <c r="U105" s="13"/>
      <c r="V105" s="13"/>
      <c r="W105" s="13">
        <f t="shared" si="106"/>
        <v>0</v>
      </c>
      <c r="X105" s="8"/>
      <c r="Y105" s="13"/>
      <c r="Z105" s="13"/>
      <c r="AA105" s="13"/>
      <c r="AB105" s="13"/>
      <c r="AC105" s="13">
        <f t="shared" si="107"/>
        <v>0</v>
      </c>
      <c r="AD105" s="8">
        <f t="shared" si="89"/>
        <v>16714</v>
      </c>
      <c r="AE105" s="8">
        <f t="shared" si="90"/>
        <v>16714</v>
      </c>
      <c r="AF105" s="8">
        <f t="shared" si="91"/>
        <v>0</v>
      </c>
      <c r="AG105" s="8">
        <f t="shared" si="92"/>
        <v>0</v>
      </c>
      <c r="AH105" s="8">
        <f t="shared" si="93"/>
        <v>0</v>
      </c>
      <c r="AI105" s="8">
        <f t="shared" si="94"/>
        <v>0</v>
      </c>
      <c r="AJ105" s="8">
        <f t="shared" si="78"/>
        <v>0</v>
      </c>
      <c r="AK105" s="8">
        <f t="shared" si="95"/>
        <v>0</v>
      </c>
      <c r="AL105" s="8">
        <f t="shared" si="96"/>
        <v>0</v>
      </c>
      <c r="AM105" s="8">
        <f t="shared" si="97"/>
        <v>0</v>
      </c>
      <c r="AN105" s="8">
        <f t="shared" si="98"/>
        <v>0</v>
      </c>
      <c r="AO105" s="8">
        <f t="shared" si="99"/>
        <v>16714</v>
      </c>
    </row>
    <row r="106" spans="1:41" s="24" customFormat="1" ht="41.25" customHeight="1">
      <c r="A106" s="12" t="s">
        <v>297</v>
      </c>
      <c r="B106" s="12" t="s">
        <v>80</v>
      </c>
      <c r="C106" s="12" t="s">
        <v>51</v>
      </c>
      <c r="D106" s="12" t="s">
        <v>84</v>
      </c>
      <c r="E106" s="30" t="s">
        <v>85</v>
      </c>
      <c r="F106" s="13">
        <f t="shared" si="102"/>
        <v>1537616</v>
      </c>
      <c r="G106" s="13">
        <v>1537616</v>
      </c>
      <c r="H106" s="13"/>
      <c r="I106" s="13"/>
      <c r="J106" s="13"/>
      <c r="K106" s="13">
        <f t="shared" si="103"/>
        <v>0</v>
      </c>
      <c r="L106" s="13"/>
      <c r="M106" s="13"/>
      <c r="N106" s="13"/>
      <c r="O106" s="13"/>
      <c r="P106" s="13"/>
      <c r="Q106" s="13">
        <f t="shared" si="104"/>
        <v>1537616</v>
      </c>
      <c r="R106" s="13">
        <f t="shared" si="105"/>
        <v>102428.52</v>
      </c>
      <c r="S106" s="13">
        <v>102428.52</v>
      </c>
      <c r="T106" s="13"/>
      <c r="U106" s="13"/>
      <c r="V106" s="13"/>
      <c r="W106" s="13">
        <f t="shared" si="106"/>
        <v>0</v>
      </c>
      <c r="X106" s="13"/>
      <c r="Y106" s="13"/>
      <c r="Z106" s="13"/>
      <c r="AA106" s="13"/>
      <c r="AB106" s="13"/>
      <c r="AC106" s="13">
        <f t="shared" si="107"/>
        <v>102428.52</v>
      </c>
      <c r="AD106" s="8">
        <f t="shared" si="89"/>
        <v>1640044.52</v>
      </c>
      <c r="AE106" s="8">
        <f t="shared" si="90"/>
        <v>1640044.52</v>
      </c>
      <c r="AF106" s="8">
        <f t="shared" si="91"/>
        <v>0</v>
      </c>
      <c r="AG106" s="8">
        <f t="shared" si="92"/>
        <v>0</v>
      </c>
      <c r="AH106" s="8">
        <f t="shared" si="93"/>
        <v>0</v>
      </c>
      <c r="AI106" s="8">
        <f t="shared" si="94"/>
        <v>0</v>
      </c>
      <c r="AJ106" s="8">
        <f t="shared" si="78"/>
        <v>0</v>
      </c>
      <c r="AK106" s="8">
        <f t="shared" si="95"/>
        <v>0</v>
      </c>
      <c r="AL106" s="8">
        <f t="shared" si="96"/>
        <v>0</v>
      </c>
      <c r="AM106" s="8">
        <f t="shared" si="97"/>
        <v>0</v>
      </c>
      <c r="AN106" s="8">
        <f t="shared" si="98"/>
        <v>0</v>
      </c>
      <c r="AO106" s="8">
        <f t="shared" si="99"/>
        <v>1640044.52</v>
      </c>
    </row>
    <row r="107" spans="1:41" s="24" customFormat="1" ht="57" customHeight="1" hidden="1">
      <c r="A107" s="12" t="s">
        <v>86</v>
      </c>
      <c r="B107" s="12" t="s">
        <v>87</v>
      </c>
      <c r="C107" s="12" t="s">
        <v>51</v>
      </c>
      <c r="D107" s="12"/>
      <c r="E107" s="30" t="s">
        <v>88</v>
      </c>
      <c r="F107" s="8">
        <f t="shared" si="102"/>
        <v>0</v>
      </c>
      <c r="G107" s="8"/>
      <c r="H107" s="8"/>
      <c r="I107" s="8"/>
      <c r="J107" s="8"/>
      <c r="K107" s="8">
        <f t="shared" si="103"/>
        <v>0</v>
      </c>
      <c r="L107" s="8"/>
      <c r="M107" s="8"/>
      <c r="N107" s="8"/>
      <c r="O107" s="8"/>
      <c r="P107" s="8"/>
      <c r="Q107" s="8">
        <f t="shared" si="104"/>
        <v>0</v>
      </c>
      <c r="R107" s="8">
        <f t="shared" si="105"/>
        <v>0</v>
      </c>
      <c r="S107" s="8"/>
      <c r="T107" s="8"/>
      <c r="U107" s="8"/>
      <c r="V107" s="8"/>
      <c r="W107" s="8">
        <f t="shared" si="106"/>
        <v>0</v>
      </c>
      <c r="X107" s="8"/>
      <c r="Y107" s="8"/>
      <c r="Z107" s="8"/>
      <c r="AA107" s="8"/>
      <c r="AB107" s="8"/>
      <c r="AC107" s="8">
        <f t="shared" si="107"/>
        <v>0</v>
      </c>
      <c r="AD107" s="8">
        <f t="shared" si="89"/>
        <v>0</v>
      </c>
      <c r="AE107" s="8">
        <f t="shared" si="90"/>
        <v>0</v>
      </c>
      <c r="AF107" s="8">
        <f t="shared" si="91"/>
        <v>0</v>
      </c>
      <c r="AG107" s="8">
        <f t="shared" si="92"/>
        <v>0</v>
      </c>
      <c r="AH107" s="8">
        <f t="shared" si="93"/>
        <v>0</v>
      </c>
      <c r="AI107" s="8">
        <f t="shared" si="94"/>
        <v>0</v>
      </c>
      <c r="AJ107" s="8">
        <f t="shared" si="78"/>
        <v>0</v>
      </c>
      <c r="AK107" s="8">
        <f t="shared" si="95"/>
        <v>0</v>
      </c>
      <c r="AL107" s="8">
        <f t="shared" si="96"/>
        <v>0</v>
      </c>
      <c r="AM107" s="8">
        <f t="shared" si="97"/>
        <v>0</v>
      </c>
      <c r="AN107" s="8">
        <f t="shared" si="98"/>
        <v>0</v>
      </c>
      <c r="AO107" s="8">
        <f t="shared" si="99"/>
        <v>0</v>
      </c>
    </row>
    <row r="108" spans="1:41" s="24" customFormat="1" ht="3.75" customHeight="1" hidden="1">
      <c r="A108" s="12" t="s">
        <v>298</v>
      </c>
      <c r="B108" s="12" t="s">
        <v>89</v>
      </c>
      <c r="C108" s="12"/>
      <c r="D108" s="36" t="s">
        <v>89</v>
      </c>
      <c r="E108" s="30" t="s">
        <v>342</v>
      </c>
      <c r="F108" s="8">
        <f>F109+F110+F111+F112+F113+F114+F115+F116+F117</f>
        <v>32000000</v>
      </c>
      <c r="G108" s="8">
        <f>G109+G110+G111+G112+G113+G114+G115+G116+G117</f>
        <v>32000000</v>
      </c>
      <c r="H108" s="8">
        <f aca="true" t="shared" si="108" ref="H108:Q108">H109+H110+H111+H112+H113+H114+H115+H116+H117</f>
        <v>0</v>
      </c>
      <c r="I108" s="8">
        <f t="shared" si="108"/>
        <v>0</v>
      </c>
      <c r="J108" s="8">
        <f t="shared" si="108"/>
        <v>0</v>
      </c>
      <c r="K108" s="8">
        <f t="shared" si="108"/>
        <v>0</v>
      </c>
      <c r="L108" s="8">
        <f>L109+L110+L111+L112+L113+L114+L115+L116+L117</f>
        <v>0</v>
      </c>
      <c r="M108" s="8">
        <f t="shared" si="108"/>
        <v>0</v>
      </c>
      <c r="N108" s="8">
        <f t="shared" si="108"/>
        <v>0</v>
      </c>
      <c r="O108" s="8">
        <f t="shared" si="108"/>
        <v>0</v>
      </c>
      <c r="P108" s="8">
        <f t="shared" si="108"/>
        <v>0</v>
      </c>
      <c r="Q108" s="8">
        <f t="shared" si="108"/>
        <v>32000000</v>
      </c>
      <c r="R108" s="8">
        <f>R109+R110+R111+R112+R113+R114+R115+R116+R117</f>
        <v>0</v>
      </c>
      <c r="S108" s="8">
        <f aca="true" t="shared" si="109" ref="S108:AC108">S109+S110+S111+S112+S113+S114+S115+S116+S117</f>
        <v>0</v>
      </c>
      <c r="T108" s="8">
        <f t="shared" si="109"/>
        <v>0</v>
      </c>
      <c r="U108" s="8">
        <f t="shared" si="109"/>
        <v>0</v>
      </c>
      <c r="V108" s="8">
        <f t="shared" si="109"/>
        <v>0</v>
      </c>
      <c r="W108" s="8">
        <f t="shared" si="109"/>
        <v>0</v>
      </c>
      <c r="X108" s="8">
        <f>X109+X110+X111+X112+X113+X114+X115+X116+X117</f>
        <v>0</v>
      </c>
      <c r="Y108" s="8">
        <f t="shared" si="109"/>
        <v>0</v>
      </c>
      <c r="Z108" s="8">
        <f t="shared" si="109"/>
        <v>0</v>
      </c>
      <c r="AA108" s="8">
        <f t="shared" si="109"/>
        <v>0</v>
      </c>
      <c r="AB108" s="8">
        <f t="shared" si="109"/>
        <v>0</v>
      </c>
      <c r="AC108" s="8">
        <f t="shared" si="109"/>
        <v>0</v>
      </c>
      <c r="AD108" s="8">
        <f t="shared" si="89"/>
        <v>32000000</v>
      </c>
      <c r="AE108" s="8">
        <f t="shared" si="90"/>
        <v>32000000</v>
      </c>
      <c r="AF108" s="8">
        <f t="shared" si="91"/>
        <v>0</v>
      </c>
      <c r="AG108" s="8">
        <f t="shared" si="92"/>
        <v>0</v>
      </c>
      <c r="AH108" s="8">
        <f t="shared" si="93"/>
        <v>0</v>
      </c>
      <c r="AI108" s="8">
        <f t="shared" si="94"/>
        <v>0</v>
      </c>
      <c r="AJ108" s="8">
        <f t="shared" si="78"/>
        <v>0</v>
      </c>
      <c r="AK108" s="8">
        <f t="shared" si="95"/>
        <v>0</v>
      </c>
      <c r="AL108" s="8">
        <f t="shared" si="96"/>
        <v>0</v>
      </c>
      <c r="AM108" s="8">
        <f t="shared" si="97"/>
        <v>0</v>
      </c>
      <c r="AN108" s="8">
        <f t="shared" si="98"/>
        <v>0</v>
      </c>
      <c r="AO108" s="8">
        <f t="shared" si="99"/>
        <v>32000000</v>
      </c>
    </row>
    <row r="109" spans="1:41" s="24" customFormat="1" ht="24" customHeight="1">
      <c r="A109" s="12" t="s">
        <v>299</v>
      </c>
      <c r="B109" s="12" t="s">
        <v>97</v>
      </c>
      <c r="C109" s="12" t="s">
        <v>46</v>
      </c>
      <c r="D109" s="36" t="s">
        <v>97</v>
      </c>
      <c r="E109" s="31" t="s">
        <v>90</v>
      </c>
      <c r="F109" s="13">
        <f>G109+J109</f>
        <v>300000</v>
      </c>
      <c r="G109" s="13">
        <v>300000</v>
      </c>
      <c r="H109" s="13"/>
      <c r="I109" s="13"/>
      <c r="J109" s="13"/>
      <c r="K109" s="13">
        <f>M109+P109</f>
        <v>0</v>
      </c>
      <c r="L109" s="13"/>
      <c r="M109" s="13"/>
      <c r="N109" s="13"/>
      <c r="O109" s="13"/>
      <c r="P109" s="13"/>
      <c r="Q109" s="13">
        <f aca="true" t="shared" si="110" ref="Q109:Q118">F109+K109</f>
        <v>300000</v>
      </c>
      <c r="R109" s="13">
        <f>S109+V109</f>
        <v>0</v>
      </c>
      <c r="S109" s="13"/>
      <c r="T109" s="13"/>
      <c r="U109" s="13"/>
      <c r="V109" s="13"/>
      <c r="W109" s="13">
        <f>Y109+AB109</f>
        <v>0</v>
      </c>
      <c r="X109" s="13"/>
      <c r="Y109" s="13"/>
      <c r="Z109" s="13"/>
      <c r="AA109" s="13"/>
      <c r="AB109" s="13"/>
      <c r="AC109" s="13">
        <f aca="true" t="shared" si="111" ref="AC109:AC118">R109+W109</f>
        <v>0</v>
      </c>
      <c r="AD109" s="8">
        <f t="shared" si="89"/>
        <v>300000</v>
      </c>
      <c r="AE109" s="8">
        <f t="shared" si="90"/>
        <v>300000</v>
      </c>
      <c r="AF109" s="8">
        <f t="shared" si="91"/>
        <v>0</v>
      </c>
      <c r="AG109" s="8">
        <f t="shared" si="92"/>
        <v>0</v>
      </c>
      <c r="AH109" s="8">
        <f t="shared" si="93"/>
        <v>0</v>
      </c>
      <c r="AI109" s="8">
        <f t="shared" si="94"/>
        <v>0</v>
      </c>
      <c r="AJ109" s="8">
        <f t="shared" si="78"/>
        <v>0</v>
      </c>
      <c r="AK109" s="8">
        <f t="shared" si="95"/>
        <v>0</v>
      </c>
      <c r="AL109" s="8">
        <f t="shared" si="96"/>
        <v>0</v>
      </c>
      <c r="AM109" s="8">
        <f t="shared" si="97"/>
        <v>0</v>
      </c>
      <c r="AN109" s="8">
        <f t="shared" si="98"/>
        <v>0</v>
      </c>
      <c r="AO109" s="8">
        <f t="shared" si="99"/>
        <v>300000</v>
      </c>
    </row>
    <row r="110" spans="1:41" s="24" customFormat="1" ht="26.25" customHeight="1">
      <c r="A110" s="12" t="s">
        <v>300</v>
      </c>
      <c r="B110" s="12" t="s">
        <v>98</v>
      </c>
      <c r="C110" s="12" t="s">
        <v>46</v>
      </c>
      <c r="D110" s="12" t="s">
        <v>98</v>
      </c>
      <c r="E110" s="31" t="s">
        <v>95</v>
      </c>
      <c r="F110" s="13">
        <f aca="true" t="shared" si="112" ref="F110:F125">G110+J110</f>
        <v>60200</v>
      </c>
      <c r="G110" s="13">
        <v>60200</v>
      </c>
      <c r="H110" s="13"/>
      <c r="I110" s="13"/>
      <c r="J110" s="13"/>
      <c r="K110" s="13">
        <f aca="true" t="shared" si="113" ref="K110:K125">M110+P110</f>
        <v>0</v>
      </c>
      <c r="L110" s="13"/>
      <c r="M110" s="13"/>
      <c r="N110" s="13"/>
      <c r="O110" s="13"/>
      <c r="P110" s="13"/>
      <c r="Q110" s="13">
        <f t="shared" si="110"/>
        <v>60200</v>
      </c>
      <c r="R110" s="13">
        <f aca="true" t="shared" si="114" ref="R110:R127">S110+V110</f>
        <v>0</v>
      </c>
      <c r="S110" s="13"/>
      <c r="T110" s="13"/>
      <c r="U110" s="13"/>
      <c r="V110" s="13"/>
      <c r="W110" s="13">
        <f aca="true" t="shared" si="115" ref="W110:W125">Y110+AB110</f>
        <v>0</v>
      </c>
      <c r="X110" s="13"/>
      <c r="Y110" s="13"/>
      <c r="Z110" s="13"/>
      <c r="AA110" s="13"/>
      <c r="AB110" s="13"/>
      <c r="AC110" s="13">
        <f t="shared" si="111"/>
        <v>0</v>
      </c>
      <c r="AD110" s="8">
        <f t="shared" si="89"/>
        <v>60200</v>
      </c>
      <c r="AE110" s="8">
        <f t="shared" si="90"/>
        <v>60200</v>
      </c>
      <c r="AF110" s="8">
        <f t="shared" si="91"/>
        <v>0</v>
      </c>
      <c r="AG110" s="8">
        <f t="shared" si="92"/>
        <v>0</v>
      </c>
      <c r="AH110" s="8">
        <f t="shared" si="93"/>
        <v>0</v>
      </c>
      <c r="AI110" s="8">
        <f t="shared" si="94"/>
        <v>0</v>
      </c>
      <c r="AJ110" s="8">
        <f t="shared" si="78"/>
        <v>0</v>
      </c>
      <c r="AK110" s="8">
        <f t="shared" si="95"/>
        <v>0</v>
      </c>
      <c r="AL110" s="8">
        <f t="shared" si="96"/>
        <v>0</v>
      </c>
      <c r="AM110" s="8">
        <f t="shared" si="97"/>
        <v>0</v>
      </c>
      <c r="AN110" s="8">
        <f t="shared" si="98"/>
        <v>0</v>
      </c>
      <c r="AO110" s="8">
        <f t="shared" si="99"/>
        <v>60200</v>
      </c>
    </row>
    <row r="111" spans="1:41" s="24" customFormat="1" ht="25.5" customHeight="1">
      <c r="A111" s="12" t="s">
        <v>301</v>
      </c>
      <c r="B111" s="12" t="s">
        <v>99</v>
      </c>
      <c r="C111" s="12" t="s">
        <v>46</v>
      </c>
      <c r="D111" s="12" t="s">
        <v>99</v>
      </c>
      <c r="E111" s="31" t="s">
        <v>91</v>
      </c>
      <c r="F111" s="13">
        <f t="shared" si="112"/>
        <v>12500000</v>
      </c>
      <c r="G111" s="13">
        <v>12500000</v>
      </c>
      <c r="H111" s="13"/>
      <c r="I111" s="13"/>
      <c r="J111" s="13"/>
      <c r="K111" s="13">
        <f t="shared" si="113"/>
        <v>0</v>
      </c>
      <c r="L111" s="13"/>
      <c r="M111" s="13"/>
      <c r="N111" s="13"/>
      <c r="O111" s="13"/>
      <c r="P111" s="13"/>
      <c r="Q111" s="13">
        <f t="shared" si="110"/>
        <v>12500000</v>
      </c>
      <c r="R111" s="13">
        <f t="shared" si="114"/>
        <v>0</v>
      </c>
      <c r="S111" s="13"/>
      <c r="T111" s="13"/>
      <c r="U111" s="13"/>
      <c r="V111" s="13"/>
      <c r="W111" s="13">
        <f t="shared" si="115"/>
        <v>0</v>
      </c>
      <c r="X111" s="13"/>
      <c r="Y111" s="13"/>
      <c r="Z111" s="13"/>
      <c r="AA111" s="13"/>
      <c r="AB111" s="13"/>
      <c r="AC111" s="13">
        <f t="shared" si="111"/>
        <v>0</v>
      </c>
      <c r="AD111" s="8">
        <f t="shared" si="89"/>
        <v>12500000</v>
      </c>
      <c r="AE111" s="8">
        <f t="shared" si="90"/>
        <v>12500000</v>
      </c>
      <c r="AF111" s="8">
        <f t="shared" si="91"/>
        <v>0</v>
      </c>
      <c r="AG111" s="8">
        <f t="shared" si="92"/>
        <v>0</v>
      </c>
      <c r="AH111" s="8">
        <f t="shared" si="93"/>
        <v>0</v>
      </c>
      <c r="AI111" s="8">
        <f t="shared" si="94"/>
        <v>0</v>
      </c>
      <c r="AJ111" s="8">
        <f t="shared" si="78"/>
        <v>0</v>
      </c>
      <c r="AK111" s="8">
        <f t="shared" si="95"/>
        <v>0</v>
      </c>
      <c r="AL111" s="8">
        <f t="shared" si="96"/>
        <v>0</v>
      </c>
      <c r="AM111" s="8">
        <f t="shared" si="97"/>
        <v>0</v>
      </c>
      <c r="AN111" s="8">
        <f t="shared" si="98"/>
        <v>0</v>
      </c>
      <c r="AO111" s="8">
        <f t="shared" si="99"/>
        <v>12500000</v>
      </c>
    </row>
    <row r="112" spans="1:41" s="24" customFormat="1" ht="42.75" customHeight="1">
      <c r="A112" s="12" t="s">
        <v>302</v>
      </c>
      <c r="B112" s="12" t="s">
        <v>100</v>
      </c>
      <c r="C112" s="12" t="s">
        <v>46</v>
      </c>
      <c r="D112" s="12" t="s">
        <v>100</v>
      </c>
      <c r="E112" s="31" t="s">
        <v>92</v>
      </c>
      <c r="F112" s="13">
        <f t="shared" si="112"/>
        <v>4000000</v>
      </c>
      <c r="G112" s="13">
        <v>4000000</v>
      </c>
      <c r="H112" s="13"/>
      <c r="I112" s="13"/>
      <c r="J112" s="13"/>
      <c r="K112" s="13">
        <f t="shared" si="113"/>
        <v>0</v>
      </c>
      <c r="L112" s="13"/>
      <c r="M112" s="13"/>
      <c r="N112" s="13"/>
      <c r="O112" s="13"/>
      <c r="P112" s="13"/>
      <c r="Q112" s="13">
        <f t="shared" si="110"/>
        <v>4000000</v>
      </c>
      <c r="R112" s="13">
        <f t="shared" si="114"/>
        <v>0</v>
      </c>
      <c r="S112" s="13"/>
      <c r="T112" s="13"/>
      <c r="U112" s="13"/>
      <c r="V112" s="13"/>
      <c r="W112" s="13">
        <f t="shared" si="115"/>
        <v>0</v>
      </c>
      <c r="X112" s="13"/>
      <c r="Y112" s="13"/>
      <c r="Z112" s="13"/>
      <c r="AA112" s="13"/>
      <c r="AB112" s="13"/>
      <c r="AC112" s="13">
        <f t="shared" si="111"/>
        <v>0</v>
      </c>
      <c r="AD112" s="8">
        <f t="shared" si="89"/>
        <v>4000000</v>
      </c>
      <c r="AE112" s="8">
        <f t="shared" si="90"/>
        <v>4000000</v>
      </c>
      <c r="AF112" s="8">
        <f t="shared" si="91"/>
        <v>0</v>
      </c>
      <c r="AG112" s="8">
        <f t="shared" si="92"/>
        <v>0</v>
      </c>
      <c r="AH112" s="8">
        <f t="shared" si="93"/>
        <v>0</v>
      </c>
      <c r="AI112" s="8">
        <f t="shared" si="94"/>
        <v>0</v>
      </c>
      <c r="AJ112" s="8">
        <f t="shared" si="78"/>
        <v>0</v>
      </c>
      <c r="AK112" s="8">
        <f t="shared" si="95"/>
        <v>0</v>
      </c>
      <c r="AL112" s="8">
        <f t="shared" si="96"/>
        <v>0</v>
      </c>
      <c r="AM112" s="8">
        <f t="shared" si="97"/>
        <v>0</v>
      </c>
      <c r="AN112" s="8">
        <f t="shared" si="98"/>
        <v>0</v>
      </c>
      <c r="AO112" s="8">
        <f t="shared" si="99"/>
        <v>4000000</v>
      </c>
    </row>
    <row r="113" spans="1:41" s="24" customFormat="1" ht="24" customHeight="1">
      <c r="A113" s="12" t="s">
        <v>303</v>
      </c>
      <c r="B113" s="12" t="s">
        <v>101</v>
      </c>
      <c r="C113" s="12" t="s">
        <v>46</v>
      </c>
      <c r="D113" s="12" t="s">
        <v>101</v>
      </c>
      <c r="E113" s="31" t="s">
        <v>93</v>
      </c>
      <c r="F113" s="13">
        <f t="shared" si="112"/>
        <v>7500000</v>
      </c>
      <c r="G113" s="13">
        <v>7500000</v>
      </c>
      <c r="H113" s="13"/>
      <c r="I113" s="13"/>
      <c r="J113" s="13"/>
      <c r="K113" s="13">
        <f t="shared" si="113"/>
        <v>0</v>
      </c>
      <c r="L113" s="13"/>
      <c r="M113" s="13"/>
      <c r="N113" s="13"/>
      <c r="O113" s="13"/>
      <c r="P113" s="13"/>
      <c r="Q113" s="13">
        <f t="shared" si="110"/>
        <v>7500000</v>
      </c>
      <c r="R113" s="13">
        <f t="shared" si="114"/>
        <v>0</v>
      </c>
      <c r="S113" s="13"/>
      <c r="T113" s="13"/>
      <c r="U113" s="13"/>
      <c r="V113" s="13"/>
      <c r="W113" s="13">
        <f t="shared" si="115"/>
        <v>0</v>
      </c>
      <c r="X113" s="13"/>
      <c r="Y113" s="13"/>
      <c r="Z113" s="13"/>
      <c r="AA113" s="13"/>
      <c r="AB113" s="13"/>
      <c r="AC113" s="13">
        <f t="shared" si="111"/>
        <v>0</v>
      </c>
      <c r="AD113" s="8">
        <f t="shared" si="89"/>
        <v>7500000</v>
      </c>
      <c r="AE113" s="8">
        <f t="shared" si="90"/>
        <v>7500000</v>
      </c>
      <c r="AF113" s="8">
        <f t="shared" si="91"/>
        <v>0</v>
      </c>
      <c r="AG113" s="8">
        <f t="shared" si="92"/>
        <v>0</v>
      </c>
      <c r="AH113" s="8">
        <f t="shared" si="93"/>
        <v>0</v>
      </c>
      <c r="AI113" s="8">
        <f t="shared" si="94"/>
        <v>0</v>
      </c>
      <c r="AJ113" s="8">
        <f t="shared" si="78"/>
        <v>0</v>
      </c>
      <c r="AK113" s="8">
        <f t="shared" si="95"/>
        <v>0</v>
      </c>
      <c r="AL113" s="8">
        <f t="shared" si="96"/>
        <v>0</v>
      </c>
      <c r="AM113" s="8">
        <f t="shared" si="97"/>
        <v>0</v>
      </c>
      <c r="AN113" s="8">
        <f t="shared" si="98"/>
        <v>0</v>
      </c>
      <c r="AO113" s="8">
        <f t="shared" si="99"/>
        <v>7500000</v>
      </c>
    </row>
    <row r="114" spans="1:41" s="24" customFormat="1" ht="22.5" customHeight="1">
      <c r="A114" s="12" t="s">
        <v>304</v>
      </c>
      <c r="B114" s="12" t="s">
        <v>102</v>
      </c>
      <c r="C114" s="12" t="s">
        <v>46</v>
      </c>
      <c r="D114" s="12" t="s">
        <v>102</v>
      </c>
      <c r="E114" s="31" t="s">
        <v>94</v>
      </c>
      <c r="F114" s="13">
        <f t="shared" si="112"/>
        <v>150000</v>
      </c>
      <c r="G114" s="13">
        <v>150000</v>
      </c>
      <c r="H114" s="13"/>
      <c r="I114" s="13"/>
      <c r="J114" s="13"/>
      <c r="K114" s="13">
        <f t="shared" si="113"/>
        <v>0</v>
      </c>
      <c r="L114" s="13"/>
      <c r="M114" s="13"/>
      <c r="N114" s="13"/>
      <c r="O114" s="13"/>
      <c r="P114" s="13"/>
      <c r="Q114" s="13">
        <f t="shared" si="110"/>
        <v>150000</v>
      </c>
      <c r="R114" s="13">
        <f t="shared" si="114"/>
        <v>0</v>
      </c>
      <c r="S114" s="13"/>
      <c r="T114" s="13"/>
      <c r="U114" s="13"/>
      <c r="V114" s="13"/>
      <c r="W114" s="13">
        <f t="shared" si="115"/>
        <v>0</v>
      </c>
      <c r="X114" s="13"/>
      <c r="Y114" s="13"/>
      <c r="Z114" s="13"/>
      <c r="AA114" s="13"/>
      <c r="AB114" s="13"/>
      <c r="AC114" s="13">
        <f t="shared" si="111"/>
        <v>0</v>
      </c>
      <c r="AD114" s="8">
        <f t="shared" si="89"/>
        <v>150000</v>
      </c>
      <c r="AE114" s="8">
        <f t="shared" si="90"/>
        <v>150000</v>
      </c>
      <c r="AF114" s="8">
        <f t="shared" si="91"/>
        <v>0</v>
      </c>
      <c r="AG114" s="8">
        <f t="shared" si="92"/>
        <v>0</v>
      </c>
      <c r="AH114" s="8">
        <f t="shared" si="93"/>
        <v>0</v>
      </c>
      <c r="AI114" s="8">
        <f t="shared" si="94"/>
        <v>0</v>
      </c>
      <c r="AJ114" s="8">
        <f t="shared" si="78"/>
        <v>0</v>
      </c>
      <c r="AK114" s="8">
        <f t="shared" si="95"/>
        <v>0</v>
      </c>
      <c r="AL114" s="8">
        <f t="shared" si="96"/>
        <v>0</v>
      </c>
      <c r="AM114" s="8">
        <f t="shared" si="97"/>
        <v>0</v>
      </c>
      <c r="AN114" s="8">
        <f t="shared" si="98"/>
        <v>0</v>
      </c>
      <c r="AO114" s="8">
        <f t="shared" si="99"/>
        <v>150000</v>
      </c>
    </row>
    <row r="115" spans="1:41" s="24" customFormat="1" ht="23.25" customHeight="1">
      <c r="A115" s="12" t="s">
        <v>305</v>
      </c>
      <c r="B115" s="12" t="s">
        <v>103</v>
      </c>
      <c r="C115" s="12" t="s">
        <v>46</v>
      </c>
      <c r="D115" s="12" t="s">
        <v>103</v>
      </c>
      <c r="E115" s="32" t="s">
        <v>96</v>
      </c>
      <c r="F115" s="13">
        <f t="shared" si="112"/>
        <v>7489800</v>
      </c>
      <c r="G115" s="13">
        <v>7489800</v>
      </c>
      <c r="H115" s="13"/>
      <c r="I115" s="13"/>
      <c r="J115" s="13"/>
      <c r="K115" s="13">
        <f t="shared" si="113"/>
        <v>0</v>
      </c>
      <c r="L115" s="13"/>
      <c r="M115" s="13"/>
      <c r="N115" s="13"/>
      <c r="O115" s="13"/>
      <c r="P115" s="13"/>
      <c r="Q115" s="13">
        <f t="shared" si="110"/>
        <v>7489800</v>
      </c>
      <c r="R115" s="13">
        <f t="shared" si="114"/>
        <v>0</v>
      </c>
      <c r="S115" s="13"/>
      <c r="T115" s="13"/>
      <c r="U115" s="13"/>
      <c r="V115" s="13"/>
      <c r="W115" s="13">
        <f t="shared" si="115"/>
        <v>0</v>
      </c>
      <c r="X115" s="13"/>
      <c r="Y115" s="13"/>
      <c r="Z115" s="13"/>
      <c r="AA115" s="13"/>
      <c r="AB115" s="13"/>
      <c r="AC115" s="13">
        <f t="shared" si="111"/>
        <v>0</v>
      </c>
      <c r="AD115" s="8">
        <f t="shared" si="89"/>
        <v>7489800</v>
      </c>
      <c r="AE115" s="8">
        <f t="shared" si="90"/>
        <v>7489800</v>
      </c>
      <c r="AF115" s="8">
        <f t="shared" si="91"/>
        <v>0</v>
      </c>
      <c r="AG115" s="8">
        <f t="shared" si="92"/>
        <v>0</v>
      </c>
      <c r="AH115" s="8">
        <f t="shared" si="93"/>
        <v>0</v>
      </c>
      <c r="AI115" s="8">
        <f t="shared" si="94"/>
        <v>0</v>
      </c>
      <c r="AJ115" s="8">
        <f t="shared" si="78"/>
        <v>0</v>
      </c>
      <c r="AK115" s="8">
        <f t="shared" si="95"/>
        <v>0</v>
      </c>
      <c r="AL115" s="8">
        <f t="shared" si="96"/>
        <v>0</v>
      </c>
      <c r="AM115" s="8">
        <f t="shared" si="97"/>
        <v>0</v>
      </c>
      <c r="AN115" s="8">
        <f t="shared" si="98"/>
        <v>0</v>
      </c>
      <c r="AO115" s="8">
        <f t="shared" si="99"/>
        <v>7489800</v>
      </c>
    </row>
    <row r="116" spans="1:41" s="24" customFormat="1" ht="27" customHeight="1" hidden="1">
      <c r="A116" s="12"/>
      <c r="B116" s="12"/>
      <c r="C116" s="12"/>
      <c r="D116" s="12"/>
      <c r="E116" s="31"/>
      <c r="F116" s="13">
        <f t="shared" si="112"/>
        <v>0</v>
      </c>
      <c r="G116" s="13"/>
      <c r="H116" s="13"/>
      <c r="I116" s="13"/>
      <c r="J116" s="13"/>
      <c r="K116" s="13">
        <f t="shared" si="113"/>
        <v>0</v>
      </c>
      <c r="L116" s="13"/>
      <c r="M116" s="13"/>
      <c r="N116" s="13"/>
      <c r="O116" s="13"/>
      <c r="P116" s="13"/>
      <c r="Q116" s="13">
        <f t="shared" si="110"/>
        <v>0</v>
      </c>
      <c r="R116" s="13">
        <f t="shared" si="114"/>
        <v>0</v>
      </c>
      <c r="S116" s="13"/>
      <c r="T116" s="13"/>
      <c r="U116" s="13"/>
      <c r="V116" s="13"/>
      <c r="W116" s="13">
        <f t="shared" si="115"/>
        <v>0</v>
      </c>
      <c r="X116" s="13"/>
      <c r="Y116" s="13"/>
      <c r="Z116" s="13"/>
      <c r="AA116" s="13"/>
      <c r="AB116" s="13"/>
      <c r="AC116" s="13">
        <f t="shared" si="111"/>
        <v>0</v>
      </c>
      <c r="AD116" s="8">
        <f t="shared" si="89"/>
        <v>0</v>
      </c>
      <c r="AE116" s="8">
        <f t="shared" si="90"/>
        <v>0</v>
      </c>
      <c r="AF116" s="8">
        <f t="shared" si="91"/>
        <v>0</v>
      </c>
      <c r="AG116" s="8">
        <f t="shared" si="92"/>
        <v>0</v>
      </c>
      <c r="AH116" s="8">
        <f t="shared" si="93"/>
        <v>0</v>
      </c>
      <c r="AI116" s="8">
        <f t="shared" si="94"/>
        <v>0</v>
      </c>
      <c r="AJ116" s="8">
        <f t="shared" si="78"/>
        <v>0</v>
      </c>
      <c r="AK116" s="8">
        <f t="shared" si="95"/>
        <v>0</v>
      </c>
      <c r="AL116" s="8">
        <f t="shared" si="96"/>
        <v>0</v>
      </c>
      <c r="AM116" s="8">
        <f t="shared" si="97"/>
        <v>0</v>
      </c>
      <c r="AN116" s="8">
        <f t="shared" si="98"/>
        <v>0</v>
      </c>
      <c r="AO116" s="8">
        <f t="shared" si="99"/>
        <v>0</v>
      </c>
    </row>
    <row r="117" spans="1:41" s="24" customFormat="1" ht="39" customHeight="1" hidden="1">
      <c r="A117" s="12"/>
      <c r="B117" s="12"/>
      <c r="C117" s="12"/>
      <c r="D117" s="12"/>
      <c r="E117" s="31"/>
      <c r="F117" s="13">
        <f t="shared" si="112"/>
        <v>0</v>
      </c>
      <c r="G117" s="13"/>
      <c r="H117" s="13"/>
      <c r="I117" s="13"/>
      <c r="J117" s="13"/>
      <c r="K117" s="13">
        <f t="shared" si="113"/>
        <v>0</v>
      </c>
      <c r="L117" s="13"/>
      <c r="M117" s="13"/>
      <c r="N117" s="13"/>
      <c r="O117" s="13"/>
      <c r="P117" s="13"/>
      <c r="Q117" s="13">
        <f t="shared" si="110"/>
        <v>0</v>
      </c>
      <c r="R117" s="13">
        <f t="shared" si="114"/>
        <v>0</v>
      </c>
      <c r="S117" s="13"/>
      <c r="T117" s="13"/>
      <c r="U117" s="13"/>
      <c r="V117" s="13"/>
      <c r="W117" s="13">
        <f t="shared" si="115"/>
        <v>0</v>
      </c>
      <c r="X117" s="13"/>
      <c r="Y117" s="13"/>
      <c r="Z117" s="13"/>
      <c r="AA117" s="13"/>
      <c r="AB117" s="13"/>
      <c r="AC117" s="13">
        <f t="shared" si="111"/>
        <v>0</v>
      </c>
      <c r="AD117" s="8">
        <f t="shared" si="89"/>
        <v>0</v>
      </c>
      <c r="AE117" s="8">
        <f t="shared" si="90"/>
        <v>0</v>
      </c>
      <c r="AF117" s="8">
        <f t="shared" si="91"/>
        <v>0</v>
      </c>
      <c r="AG117" s="8">
        <f t="shared" si="92"/>
        <v>0</v>
      </c>
      <c r="AH117" s="8">
        <f t="shared" si="93"/>
        <v>0</v>
      </c>
      <c r="AI117" s="8">
        <f t="shared" si="94"/>
        <v>0</v>
      </c>
      <c r="AJ117" s="8">
        <f t="shared" si="78"/>
        <v>0</v>
      </c>
      <c r="AK117" s="8">
        <f t="shared" si="95"/>
        <v>0</v>
      </c>
      <c r="AL117" s="8">
        <f t="shared" si="96"/>
        <v>0</v>
      </c>
      <c r="AM117" s="8">
        <f t="shared" si="97"/>
        <v>0</v>
      </c>
      <c r="AN117" s="8">
        <f t="shared" si="98"/>
        <v>0</v>
      </c>
      <c r="AO117" s="8">
        <f t="shared" si="99"/>
        <v>0</v>
      </c>
    </row>
    <row r="118" spans="1:41" s="24" customFormat="1" ht="42" customHeight="1">
      <c r="A118" s="12" t="s">
        <v>306</v>
      </c>
      <c r="B118" s="12" t="s">
        <v>104</v>
      </c>
      <c r="C118" s="12" t="s">
        <v>51</v>
      </c>
      <c r="D118" s="12" t="s">
        <v>104</v>
      </c>
      <c r="E118" s="31" t="s">
        <v>105</v>
      </c>
      <c r="F118" s="13">
        <f t="shared" si="112"/>
        <v>108500</v>
      </c>
      <c r="G118" s="13">
        <v>108500</v>
      </c>
      <c r="H118" s="13"/>
      <c r="I118" s="13"/>
      <c r="J118" s="13"/>
      <c r="K118" s="13">
        <f t="shared" si="113"/>
        <v>0</v>
      </c>
      <c r="L118" s="13"/>
      <c r="M118" s="13"/>
      <c r="N118" s="13"/>
      <c r="O118" s="13"/>
      <c r="P118" s="13"/>
      <c r="Q118" s="13">
        <f t="shared" si="110"/>
        <v>108500</v>
      </c>
      <c r="R118" s="13">
        <f t="shared" si="114"/>
        <v>0</v>
      </c>
      <c r="S118" s="13"/>
      <c r="T118" s="13"/>
      <c r="U118" s="13"/>
      <c r="V118" s="13"/>
      <c r="W118" s="13">
        <f t="shared" si="115"/>
        <v>0</v>
      </c>
      <c r="X118" s="13"/>
      <c r="Y118" s="13"/>
      <c r="Z118" s="13"/>
      <c r="AA118" s="13"/>
      <c r="AB118" s="13"/>
      <c r="AC118" s="13">
        <f t="shared" si="111"/>
        <v>0</v>
      </c>
      <c r="AD118" s="8">
        <f t="shared" si="89"/>
        <v>108500</v>
      </c>
      <c r="AE118" s="8">
        <f t="shared" si="90"/>
        <v>108500</v>
      </c>
      <c r="AF118" s="8">
        <f t="shared" si="91"/>
        <v>0</v>
      </c>
      <c r="AG118" s="8">
        <f t="shared" si="92"/>
        <v>0</v>
      </c>
      <c r="AH118" s="8">
        <f t="shared" si="93"/>
        <v>0</v>
      </c>
      <c r="AI118" s="8">
        <f t="shared" si="94"/>
        <v>0</v>
      </c>
      <c r="AJ118" s="8">
        <f t="shared" si="78"/>
        <v>0</v>
      </c>
      <c r="AK118" s="8">
        <f t="shared" si="95"/>
        <v>0</v>
      </c>
      <c r="AL118" s="8">
        <f t="shared" si="96"/>
        <v>0</v>
      </c>
      <c r="AM118" s="8">
        <f t="shared" si="97"/>
        <v>0</v>
      </c>
      <c r="AN118" s="8">
        <f t="shared" si="98"/>
        <v>0</v>
      </c>
      <c r="AO118" s="8">
        <f t="shared" si="99"/>
        <v>108500</v>
      </c>
    </row>
    <row r="119" spans="1:41" s="24" customFormat="1" ht="111" customHeight="1" hidden="1">
      <c r="A119" s="12" t="s">
        <v>307</v>
      </c>
      <c r="B119" s="12" t="s">
        <v>106</v>
      </c>
      <c r="C119" s="12"/>
      <c r="D119" s="12" t="s">
        <v>106</v>
      </c>
      <c r="E119" s="31" t="s">
        <v>343</v>
      </c>
      <c r="F119" s="13">
        <f>F120+F121+F122+F123+F124</f>
        <v>11763400</v>
      </c>
      <c r="G119" s="13">
        <f>G120+G121+G122+G123+G124</f>
        <v>11763400</v>
      </c>
      <c r="H119" s="13">
        <f aca="true" t="shared" si="116" ref="H119:AC119">H120+H121+H122+H123+H124</f>
        <v>0</v>
      </c>
      <c r="I119" s="13">
        <f t="shared" si="116"/>
        <v>0</v>
      </c>
      <c r="J119" s="13">
        <f t="shared" si="116"/>
        <v>0</v>
      </c>
      <c r="K119" s="13">
        <f t="shared" si="116"/>
        <v>0</v>
      </c>
      <c r="L119" s="13">
        <f>L120+L121+L122+L123+L124</f>
        <v>0</v>
      </c>
      <c r="M119" s="13">
        <f t="shared" si="116"/>
        <v>0</v>
      </c>
      <c r="N119" s="13">
        <f t="shared" si="116"/>
        <v>0</v>
      </c>
      <c r="O119" s="13">
        <f t="shared" si="116"/>
        <v>0</v>
      </c>
      <c r="P119" s="13">
        <f t="shared" si="116"/>
        <v>0</v>
      </c>
      <c r="Q119" s="13">
        <f t="shared" si="116"/>
        <v>11763400</v>
      </c>
      <c r="R119" s="13">
        <f t="shared" si="116"/>
        <v>0</v>
      </c>
      <c r="S119" s="13">
        <f t="shared" si="116"/>
        <v>0</v>
      </c>
      <c r="T119" s="13">
        <f t="shared" si="116"/>
        <v>0</v>
      </c>
      <c r="U119" s="13">
        <f t="shared" si="116"/>
        <v>0</v>
      </c>
      <c r="V119" s="13">
        <f t="shared" si="116"/>
        <v>0</v>
      </c>
      <c r="W119" s="13">
        <f t="shared" si="116"/>
        <v>0</v>
      </c>
      <c r="X119" s="13">
        <f>X120+X121+X122+X123+X124</f>
        <v>0</v>
      </c>
      <c r="Y119" s="13">
        <f t="shared" si="116"/>
        <v>0</v>
      </c>
      <c r="Z119" s="13">
        <f t="shared" si="116"/>
        <v>0</v>
      </c>
      <c r="AA119" s="13">
        <f t="shared" si="116"/>
        <v>0</v>
      </c>
      <c r="AB119" s="13">
        <f t="shared" si="116"/>
        <v>0</v>
      </c>
      <c r="AC119" s="13">
        <f t="shared" si="116"/>
        <v>0</v>
      </c>
      <c r="AD119" s="8">
        <f t="shared" si="89"/>
        <v>11763400</v>
      </c>
      <c r="AE119" s="8">
        <f t="shared" si="90"/>
        <v>11763400</v>
      </c>
      <c r="AF119" s="8">
        <f t="shared" si="91"/>
        <v>0</v>
      </c>
      <c r="AG119" s="8">
        <f t="shared" si="92"/>
        <v>0</v>
      </c>
      <c r="AH119" s="8">
        <f t="shared" si="93"/>
        <v>0</v>
      </c>
      <c r="AI119" s="8">
        <f t="shared" si="94"/>
        <v>0</v>
      </c>
      <c r="AJ119" s="8">
        <f t="shared" si="78"/>
        <v>0</v>
      </c>
      <c r="AK119" s="8">
        <f t="shared" si="95"/>
        <v>0</v>
      </c>
      <c r="AL119" s="8">
        <f t="shared" si="96"/>
        <v>0</v>
      </c>
      <c r="AM119" s="8">
        <f t="shared" si="97"/>
        <v>0</v>
      </c>
      <c r="AN119" s="8">
        <f t="shared" si="98"/>
        <v>0</v>
      </c>
      <c r="AO119" s="8">
        <f t="shared" si="99"/>
        <v>11763400</v>
      </c>
    </row>
    <row r="120" spans="1:41" s="24" customFormat="1" ht="44.25" customHeight="1">
      <c r="A120" s="12" t="s">
        <v>344</v>
      </c>
      <c r="B120" s="12" t="s">
        <v>345</v>
      </c>
      <c r="C120" s="12" t="s">
        <v>107</v>
      </c>
      <c r="D120" s="12"/>
      <c r="E120" s="31" t="s">
        <v>223</v>
      </c>
      <c r="F120" s="13">
        <f>G120+J120</f>
        <v>7000000</v>
      </c>
      <c r="G120" s="13">
        <v>7000000</v>
      </c>
      <c r="H120" s="13"/>
      <c r="I120" s="13"/>
      <c r="J120" s="13"/>
      <c r="K120" s="13">
        <f>M120+P120</f>
        <v>0</v>
      </c>
      <c r="L120" s="13"/>
      <c r="M120" s="13"/>
      <c r="N120" s="13"/>
      <c r="O120" s="13"/>
      <c r="P120" s="13"/>
      <c r="Q120" s="13">
        <f aca="true" t="shared" si="117" ref="Q120:Q125">F120+K120</f>
        <v>7000000</v>
      </c>
      <c r="R120" s="13">
        <f>S120+V120</f>
        <v>0</v>
      </c>
      <c r="S120" s="13"/>
      <c r="T120" s="13"/>
      <c r="U120" s="13"/>
      <c r="V120" s="13"/>
      <c r="W120" s="13">
        <f>Y120+AB120</f>
        <v>0</v>
      </c>
      <c r="X120" s="13"/>
      <c r="Y120" s="13"/>
      <c r="Z120" s="13"/>
      <c r="AA120" s="13"/>
      <c r="AB120" s="13"/>
      <c r="AC120" s="13">
        <f aca="true" t="shared" si="118" ref="AC120:AC125">R120+W120</f>
        <v>0</v>
      </c>
      <c r="AD120" s="8">
        <f t="shared" si="89"/>
        <v>7000000</v>
      </c>
      <c r="AE120" s="8">
        <f t="shared" si="90"/>
        <v>7000000</v>
      </c>
      <c r="AF120" s="8">
        <f t="shared" si="91"/>
        <v>0</v>
      </c>
      <c r="AG120" s="8">
        <f t="shared" si="92"/>
        <v>0</v>
      </c>
      <c r="AH120" s="8">
        <f t="shared" si="93"/>
        <v>0</v>
      </c>
      <c r="AI120" s="8">
        <f t="shared" si="94"/>
        <v>0</v>
      </c>
      <c r="AJ120" s="8">
        <f t="shared" si="78"/>
        <v>0</v>
      </c>
      <c r="AK120" s="8">
        <f t="shared" si="95"/>
        <v>0</v>
      </c>
      <c r="AL120" s="8">
        <f t="shared" si="96"/>
        <v>0</v>
      </c>
      <c r="AM120" s="8">
        <f t="shared" si="97"/>
        <v>0</v>
      </c>
      <c r="AN120" s="8">
        <f t="shared" si="98"/>
        <v>0</v>
      </c>
      <c r="AO120" s="8">
        <f t="shared" si="99"/>
        <v>7000000</v>
      </c>
    </row>
    <row r="121" spans="1:41" s="24" customFormat="1" ht="64.5" customHeight="1">
      <c r="A121" s="12" t="s">
        <v>346</v>
      </c>
      <c r="B121" s="12" t="s">
        <v>347</v>
      </c>
      <c r="C121" s="12" t="s">
        <v>107</v>
      </c>
      <c r="D121" s="12"/>
      <c r="E121" s="31" t="s">
        <v>348</v>
      </c>
      <c r="F121" s="13">
        <f>G121+J121</f>
        <v>3000000</v>
      </c>
      <c r="G121" s="13">
        <v>3000000</v>
      </c>
      <c r="H121" s="13"/>
      <c r="I121" s="13"/>
      <c r="J121" s="13"/>
      <c r="K121" s="13">
        <f>M121+P121</f>
        <v>0</v>
      </c>
      <c r="L121" s="13"/>
      <c r="M121" s="13"/>
      <c r="N121" s="13"/>
      <c r="O121" s="13"/>
      <c r="P121" s="13"/>
      <c r="Q121" s="13">
        <f t="shared" si="117"/>
        <v>3000000</v>
      </c>
      <c r="R121" s="13">
        <f>S121+V121</f>
        <v>0</v>
      </c>
      <c r="S121" s="13"/>
      <c r="T121" s="13"/>
      <c r="U121" s="13"/>
      <c r="V121" s="13"/>
      <c r="W121" s="13">
        <f>Y121+AB121</f>
        <v>0</v>
      </c>
      <c r="X121" s="13"/>
      <c r="Y121" s="13"/>
      <c r="Z121" s="13"/>
      <c r="AA121" s="13"/>
      <c r="AB121" s="13"/>
      <c r="AC121" s="13">
        <f t="shared" si="118"/>
        <v>0</v>
      </c>
      <c r="AD121" s="8">
        <f t="shared" si="89"/>
        <v>3000000</v>
      </c>
      <c r="AE121" s="8">
        <f t="shared" si="90"/>
        <v>3000000</v>
      </c>
      <c r="AF121" s="8">
        <f t="shared" si="91"/>
        <v>0</v>
      </c>
      <c r="AG121" s="8">
        <f t="shared" si="92"/>
        <v>0</v>
      </c>
      <c r="AH121" s="8">
        <f t="shared" si="93"/>
        <v>0</v>
      </c>
      <c r="AI121" s="8">
        <f t="shared" si="94"/>
        <v>0</v>
      </c>
      <c r="AJ121" s="8">
        <f t="shared" si="78"/>
        <v>0</v>
      </c>
      <c r="AK121" s="8">
        <f t="shared" si="95"/>
        <v>0</v>
      </c>
      <c r="AL121" s="8">
        <f t="shared" si="96"/>
        <v>0</v>
      </c>
      <c r="AM121" s="8">
        <f t="shared" si="97"/>
        <v>0</v>
      </c>
      <c r="AN121" s="8">
        <f t="shared" si="98"/>
        <v>0</v>
      </c>
      <c r="AO121" s="8">
        <f t="shared" si="99"/>
        <v>3000000</v>
      </c>
    </row>
    <row r="122" spans="1:41" s="24" customFormat="1" ht="41.25" customHeight="1">
      <c r="A122" s="12" t="s">
        <v>349</v>
      </c>
      <c r="B122" s="12" t="s">
        <v>368</v>
      </c>
      <c r="C122" s="12" t="s">
        <v>107</v>
      </c>
      <c r="D122" s="12"/>
      <c r="E122" s="31" t="s">
        <v>350</v>
      </c>
      <c r="F122" s="13">
        <f>G122+J122</f>
        <v>900000</v>
      </c>
      <c r="G122" s="13">
        <v>900000</v>
      </c>
      <c r="H122" s="13"/>
      <c r="I122" s="13"/>
      <c r="J122" s="13"/>
      <c r="K122" s="13">
        <f>M122+P122</f>
        <v>0</v>
      </c>
      <c r="L122" s="13"/>
      <c r="M122" s="13"/>
      <c r="N122" s="13"/>
      <c r="O122" s="13"/>
      <c r="P122" s="13"/>
      <c r="Q122" s="13">
        <f t="shared" si="117"/>
        <v>900000</v>
      </c>
      <c r="R122" s="13">
        <f>S122+V122</f>
        <v>0</v>
      </c>
      <c r="S122" s="13"/>
      <c r="T122" s="13"/>
      <c r="U122" s="13"/>
      <c r="V122" s="13"/>
      <c r="W122" s="13">
        <f>Y122+AB122</f>
        <v>0</v>
      </c>
      <c r="X122" s="13"/>
      <c r="Y122" s="13"/>
      <c r="Z122" s="13"/>
      <c r="AA122" s="13"/>
      <c r="AB122" s="13"/>
      <c r="AC122" s="13">
        <f t="shared" si="118"/>
        <v>0</v>
      </c>
      <c r="AD122" s="8">
        <f t="shared" si="89"/>
        <v>900000</v>
      </c>
      <c r="AE122" s="8">
        <f t="shared" si="90"/>
        <v>900000</v>
      </c>
      <c r="AF122" s="8">
        <f t="shared" si="91"/>
        <v>0</v>
      </c>
      <c r="AG122" s="8">
        <f t="shared" si="92"/>
        <v>0</v>
      </c>
      <c r="AH122" s="8">
        <f t="shared" si="93"/>
        <v>0</v>
      </c>
      <c r="AI122" s="8">
        <f t="shared" si="94"/>
        <v>0</v>
      </c>
      <c r="AJ122" s="8">
        <f t="shared" si="78"/>
        <v>0</v>
      </c>
      <c r="AK122" s="8">
        <f t="shared" si="95"/>
        <v>0</v>
      </c>
      <c r="AL122" s="8">
        <f t="shared" si="96"/>
        <v>0</v>
      </c>
      <c r="AM122" s="8">
        <f t="shared" si="97"/>
        <v>0</v>
      </c>
      <c r="AN122" s="8">
        <f t="shared" si="98"/>
        <v>0</v>
      </c>
      <c r="AO122" s="8">
        <f t="shared" si="99"/>
        <v>900000</v>
      </c>
    </row>
    <row r="123" spans="1:41" s="24" customFormat="1" ht="64.5" customHeight="1">
      <c r="A123" s="12" t="s">
        <v>351</v>
      </c>
      <c r="B123" s="12" t="s">
        <v>352</v>
      </c>
      <c r="C123" s="12" t="s">
        <v>46</v>
      </c>
      <c r="D123" s="12"/>
      <c r="E123" s="31" t="s">
        <v>353</v>
      </c>
      <c r="F123" s="13">
        <f>G123+J123</f>
        <v>823400</v>
      </c>
      <c r="G123" s="13">
        <v>823400</v>
      </c>
      <c r="H123" s="13"/>
      <c r="I123" s="13"/>
      <c r="J123" s="13"/>
      <c r="K123" s="13">
        <f>M123+P123</f>
        <v>0</v>
      </c>
      <c r="L123" s="13"/>
      <c r="M123" s="13"/>
      <c r="N123" s="13"/>
      <c r="O123" s="13"/>
      <c r="P123" s="13"/>
      <c r="Q123" s="13">
        <f t="shared" si="117"/>
        <v>823400</v>
      </c>
      <c r="R123" s="13">
        <f>S123+V123</f>
        <v>0</v>
      </c>
      <c r="S123" s="13"/>
      <c r="T123" s="13"/>
      <c r="U123" s="13"/>
      <c r="V123" s="13"/>
      <c r="W123" s="13">
        <f>Y123+AB123</f>
        <v>0</v>
      </c>
      <c r="X123" s="13"/>
      <c r="Y123" s="13"/>
      <c r="Z123" s="13"/>
      <c r="AA123" s="13"/>
      <c r="AB123" s="13"/>
      <c r="AC123" s="13">
        <f t="shared" si="118"/>
        <v>0</v>
      </c>
      <c r="AD123" s="8">
        <f t="shared" si="89"/>
        <v>823400</v>
      </c>
      <c r="AE123" s="8">
        <f t="shared" si="90"/>
        <v>823400</v>
      </c>
      <c r="AF123" s="8">
        <f t="shared" si="91"/>
        <v>0</v>
      </c>
      <c r="AG123" s="8">
        <f t="shared" si="92"/>
        <v>0</v>
      </c>
      <c r="AH123" s="8">
        <f t="shared" si="93"/>
        <v>0</v>
      </c>
      <c r="AI123" s="8">
        <f t="shared" si="94"/>
        <v>0</v>
      </c>
      <c r="AJ123" s="8">
        <f t="shared" si="78"/>
        <v>0</v>
      </c>
      <c r="AK123" s="8">
        <f t="shared" si="95"/>
        <v>0</v>
      </c>
      <c r="AL123" s="8">
        <f t="shared" si="96"/>
        <v>0</v>
      </c>
      <c r="AM123" s="8">
        <f t="shared" si="97"/>
        <v>0</v>
      </c>
      <c r="AN123" s="8">
        <f t="shared" si="98"/>
        <v>0</v>
      </c>
      <c r="AO123" s="8">
        <f t="shared" si="99"/>
        <v>823400</v>
      </c>
    </row>
    <row r="124" spans="1:41" s="24" customFormat="1" ht="61.5" customHeight="1">
      <c r="A124" s="12" t="s">
        <v>354</v>
      </c>
      <c r="B124" s="12" t="s">
        <v>355</v>
      </c>
      <c r="C124" s="12" t="s">
        <v>107</v>
      </c>
      <c r="D124" s="12"/>
      <c r="E124" s="31" t="s">
        <v>356</v>
      </c>
      <c r="F124" s="13">
        <f>G124+J124</f>
        <v>40000</v>
      </c>
      <c r="G124" s="13">
        <v>40000</v>
      </c>
      <c r="H124" s="13"/>
      <c r="I124" s="13"/>
      <c r="J124" s="13"/>
      <c r="K124" s="13">
        <f>M124+P124</f>
        <v>0</v>
      </c>
      <c r="L124" s="13"/>
      <c r="M124" s="13"/>
      <c r="N124" s="13"/>
      <c r="O124" s="13"/>
      <c r="P124" s="13"/>
      <c r="Q124" s="13">
        <f t="shared" si="117"/>
        <v>40000</v>
      </c>
      <c r="R124" s="13">
        <f>S124+V124</f>
        <v>0</v>
      </c>
      <c r="S124" s="13"/>
      <c r="T124" s="13"/>
      <c r="U124" s="13"/>
      <c r="V124" s="13"/>
      <c r="W124" s="13">
        <f>Y124+AB124</f>
        <v>0</v>
      </c>
      <c r="X124" s="13"/>
      <c r="Y124" s="13"/>
      <c r="Z124" s="13"/>
      <c r="AA124" s="13"/>
      <c r="AB124" s="13"/>
      <c r="AC124" s="13">
        <f t="shared" si="118"/>
        <v>0</v>
      </c>
      <c r="AD124" s="8">
        <f t="shared" si="89"/>
        <v>40000</v>
      </c>
      <c r="AE124" s="8">
        <f t="shared" si="90"/>
        <v>40000</v>
      </c>
      <c r="AF124" s="8">
        <f t="shared" si="91"/>
        <v>0</v>
      </c>
      <c r="AG124" s="8">
        <f t="shared" si="92"/>
        <v>0</v>
      </c>
      <c r="AH124" s="8">
        <f t="shared" si="93"/>
        <v>0</v>
      </c>
      <c r="AI124" s="8">
        <f t="shared" si="94"/>
        <v>0</v>
      </c>
      <c r="AJ124" s="8">
        <f t="shared" si="78"/>
        <v>0</v>
      </c>
      <c r="AK124" s="8">
        <f t="shared" si="95"/>
        <v>0</v>
      </c>
      <c r="AL124" s="8">
        <f t="shared" si="96"/>
        <v>0</v>
      </c>
      <c r="AM124" s="8">
        <f t="shared" si="97"/>
        <v>0</v>
      </c>
      <c r="AN124" s="8">
        <f t="shared" si="98"/>
        <v>0</v>
      </c>
      <c r="AO124" s="8">
        <f t="shared" si="99"/>
        <v>40000</v>
      </c>
    </row>
    <row r="125" spans="1:41" s="24" customFormat="1" ht="44.25" customHeight="1">
      <c r="A125" s="12" t="s">
        <v>308</v>
      </c>
      <c r="B125" s="12" t="s">
        <v>108</v>
      </c>
      <c r="C125" s="12" t="s">
        <v>37</v>
      </c>
      <c r="D125" s="12" t="s">
        <v>108</v>
      </c>
      <c r="E125" s="31" t="s">
        <v>228</v>
      </c>
      <c r="F125" s="13">
        <f t="shared" si="112"/>
        <v>37700</v>
      </c>
      <c r="G125" s="13">
        <v>37700</v>
      </c>
      <c r="H125" s="13"/>
      <c r="I125" s="13"/>
      <c r="J125" s="13"/>
      <c r="K125" s="13">
        <f t="shared" si="113"/>
        <v>0</v>
      </c>
      <c r="L125" s="13"/>
      <c r="M125" s="13"/>
      <c r="N125" s="13"/>
      <c r="O125" s="13"/>
      <c r="P125" s="13"/>
      <c r="Q125" s="13">
        <f t="shared" si="117"/>
        <v>37700</v>
      </c>
      <c r="R125" s="13">
        <f t="shared" si="114"/>
        <v>0</v>
      </c>
      <c r="S125" s="13"/>
      <c r="T125" s="13"/>
      <c r="U125" s="13"/>
      <c r="V125" s="13"/>
      <c r="W125" s="13">
        <f t="shared" si="115"/>
        <v>0</v>
      </c>
      <c r="X125" s="13"/>
      <c r="Y125" s="13"/>
      <c r="Z125" s="13"/>
      <c r="AA125" s="13"/>
      <c r="AB125" s="13"/>
      <c r="AC125" s="13">
        <f t="shared" si="118"/>
        <v>0</v>
      </c>
      <c r="AD125" s="8">
        <f t="shared" si="89"/>
        <v>37700</v>
      </c>
      <c r="AE125" s="8">
        <f t="shared" si="90"/>
        <v>37700</v>
      </c>
      <c r="AF125" s="8">
        <f t="shared" si="91"/>
        <v>0</v>
      </c>
      <c r="AG125" s="8">
        <f t="shared" si="92"/>
        <v>0</v>
      </c>
      <c r="AH125" s="8">
        <f t="shared" si="93"/>
        <v>0</v>
      </c>
      <c r="AI125" s="8">
        <f t="shared" si="94"/>
        <v>0</v>
      </c>
      <c r="AJ125" s="8">
        <f t="shared" si="78"/>
        <v>0</v>
      </c>
      <c r="AK125" s="8">
        <f t="shared" si="95"/>
        <v>0</v>
      </c>
      <c r="AL125" s="8">
        <f t="shared" si="96"/>
        <v>0</v>
      </c>
      <c r="AM125" s="8">
        <f t="shared" si="97"/>
        <v>0</v>
      </c>
      <c r="AN125" s="8">
        <f t="shared" si="98"/>
        <v>0</v>
      </c>
      <c r="AO125" s="8">
        <f t="shared" si="99"/>
        <v>37700</v>
      </c>
    </row>
    <row r="126" spans="1:41" s="24" customFormat="1" ht="52.5" customHeight="1" hidden="1">
      <c r="A126" s="12" t="s">
        <v>309</v>
      </c>
      <c r="B126" s="37">
        <v>3100</v>
      </c>
      <c r="C126" s="12"/>
      <c r="D126" s="12" t="s">
        <v>224</v>
      </c>
      <c r="E126" s="31" t="s">
        <v>229</v>
      </c>
      <c r="F126" s="8">
        <f>F127</f>
        <v>7883716</v>
      </c>
      <c r="G126" s="8">
        <f aca="true" t="shared" si="119" ref="G126:AC126">G127</f>
        <v>7883716</v>
      </c>
      <c r="H126" s="8">
        <f t="shared" si="119"/>
        <v>5930933</v>
      </c>
      <c r="I126" s="8">
        <f t="shared" si="119"/>
        <v>234687</v>
      </c>
      <c r="J126" s="8">
        <f t="shared" si="119"/>
        <v>0</v>
      </c>
      <c r="K126" s="8">
        <f t="shared" si="119"/>
        <v>107693</v>
      </c>
      <c r="L126" s="8">
        <f t="shared" si="119"/>
        <v>0</v>
      </c>
      <c r="M126" s="8">
        <f t="shared" si="119"/>
        <v>107693</v>
      </c>
      <c r="N126" s="8">
        <f t="shared" si="119"/>
        <v>63025</v>
      </c>
      <c r="O126" s="8">
        <f t="shared" si="119"/>
        <v>27244</v>
      </c>
      <c r="P126" s="8">
        <f t="shared" si="119"/>
        <v>0</v>
      </c>
      <c r="Q126" s="8">
        <f t="shared" si="119"/>
        <v>7991409</v>
      </c>
      <c r="R126" s="8">
        <f>R127</f>
        <v>0</v>
      </c>
      <c r="S126" s="8">
        <f t="shared" si="119"/>
        <v>0</v>
      </c>
      <c r="T126" s="8">
        <f t="shared" si="119"/>
        <v>0</v>
      </c>
      <c r="U126" s="8">
        <f t="shared" si="119"/>
        <v>0</v>
      </c>
      <c r="V126" s="8">
        <f t="shared" si="119"/>
        <v>0</v>
      </c>
      <c r="W126" s="8">
        <f t="shared" si="119"/>
        <v>0</v>
      </c>
      <c r="X126" s="8">
        <f t="shared" si="119"/>
        <v>0</v>
      </c>
      <c r="Y126" s="8">
        <f t="shared" si="119"/>
        <v>0</v>
      </c>
      <c r="Z126" s="8">
        <f t="shared" si="119"/>
        <v>0</v>
      </c>
      <c r="AA126" s="8">
        <f t="shared" si="119"/>
        <v>0</v>
      </c>
      <c r="AB126" s="8">
        <f t="shared" si="119"/>
        <v>0</v>
      </c>
      <c r="AC126" s="8">
        <f t="shared" si="119"/>
        <v>0</v>
      </c>
      <c r="AD126" s="8">
        <f t="shared" si="89"/>
        <v>7883716</v>
      </c>
      <c r="AE126" s="8">
        <f t="shared" si="90"/>
        <v>7883716</v>
      </c>
      <c r="AF126" s="8">
        <f t="shared" si="91"/>
        <v>5930933</v>
      </c>
      <c r="AG126" s="8">
        <f t="shared" si="92"/>
        <v>234687</v>
      </c>
      <c r="AH126" s="8">
        <f t="shared" si="93"/>
        <v>0</v>
      </c>
      <c r="AI126" s="8">
        <f t="shared" si="94"/>
        <v>107693</v>
      </c>
      <c r="AJ126" s="8">
        <f t="shared" si="78"/>
        <v>0</v>
      </c>
      <c r="AK126" s="8">
        <f t="shared" si="95"/>
        <v>107693</v>
      </c>
      <c r="AL126" s="8">
        <f t="shared" si="96"/>
        <v>63025</v>
      </c>
      <c r="AM126" s="8">
        <f t="shared" si="97"/>
        <v>27244</v>
      </c>
      <c r="AN126" s="8">
        <f t="shared" si="98"/>
        <v>0</v>
      </c>
      <c r="AO126" s="8">
        <f t="shared" si="99"/>
        <v>7991409</v>
      </c>
    </row>
    <row r="127" spans="1:41" s="24" customFormat="1" ht="63.75" customHeight="1">
      <c r="A127" s="12" t="s">
        <v>310</v>
      </c>
      <c r="B127" s="12" t="s">
        <v>110</v>
      </c>
      <c r="C127" s="12" t="s">
        <v>22</v>
      </c>
      <c r="D127" s="12" t="s">
        <v>110</v>
      </c>
      <c r="E127" s="31" t="s">
        <v>109</v>
      </c>
      <c r="F127" s="13">
        <f>G127+J127</f>
        <v>7883716</v>
      </c>
      <c r="G127" s="13">
        <v>7883716</v>
      </c>
      <c r="H127" s="13">
        <v>5930933</v>
      </c>
      <c r="I127" s="13">
        <v>234687</v>
      </c>
      <c r="J127" s="13"/>
      <c r="K127" s="13">
        <f>M127+P127</f>
        <v>107693</v>
      </c>
      <c r="L127" s="13"/>
      <c r="M127" s="13">
        <v>107693</v>
      </c>
      <c r="N127" s="13">
        <v>63025</v>
      </c>
      <c r="O127" s="13">
        <v>27244</v>
      </c>
      <c r="P127" s="13"/>
      <c r="Q127" s="13">
        <f>F127+K127</f>
        <v>7991409</v>
      </c>
      <c r="R127" s="13">
        <f t="shared" si="114"/>
        <v>0</v>
      </c>
      <c r="S127" s="13"/>
      <c r="T127" s="13"/>
      <c r="U127" s="13"/>
      <c r="V127" s="13"/>
      <c r="W127" s="13">
        <f>Y127+AB127</f>
        <v>0</v>
      </c>
      <c r="X127" s="13"/>
      <c r="Y127" s="13"/>
      <c r="Z127" s="13"/>
      <c r="AA127" s="13"/>
      <c r="AB127" s="13"/>
      <c r="AC127" s="13">
        <f>R127+W127</f>
        <v>0</v>
      </c>
      <c r="AD127" s="8">
        <f t="shared" si="89"/>
        <v>7883716</v>
      </c>
      <c r="AE127" s="8">
        <f t="shared" si="90"/>
        <v>7883716</v>
      </c>
      <c r="AF127" s="8">
        <f t="shared" si="91"/>
        <v>5930933</v>
      </c>
      <c r="AG127" s="8">
        <f t="shared" si="92"/>
        <v>234687</v>
      </c>
      <c r="AH127" s="8">
        <f t="shared" si="93"/>
        <v>0</v>
      </c>
      <c r="AI127" s="8">
        <f t="shared" si="94"/>
        <v>107693</v>
      </c>
      <c r="AJ127" s="8">
        <f t="shared" si="78"/>
        <v>0</v>
      </c>
      <c r="AK127" s="8">
        <f t="shared" si="95"/>
        <v>107693</v>
      </c>
      <c r="AL127" s="8">
        <f t="shared" si="96"/>
        <v>63025</v>
      </c>
      <c r="AM127" s="8">
        <f t="shared" si="97"/>
        <v>27244</v>
      </c>
      <c r="AN127" s="8">
        <f t="shared" si="98"/>
        <v>0</v>
      </c>
      <c r="AO127" s="8">
        <f t="shared" si="99"/>
        <v>7991409</v>
      </c>
    </row>
    <row r="128" spans="1:41" s="24" customFormat="1" ht="42" customHeight="1">
      <c r="A128" s="12" t="s">
        <v>421</v>
      </c>
      <c r="B128" s="12" t="s">
        <v>422</v>
      </c>
      <c r="C128" s="12" t="s">
        <v>46</v>
      </c>
      <c r="D128" s="12"/>
      <c r="E128" s="31" t="s">
        <v>119</v>
      </c>
      <c r="F128" s="13">
        <f>G128+J128</f>
        <v>1000</v>
      </c>
      <c r="G128" s="13">
        <v>1000</v>
      </c>
      <c r="H128" s="13"/>
      <c r="I128" s="13"/>
      <c r="J128" s="13"/>
      <c r="K128" s="13">
        <f>M128+P128</f>
        <v>0</v>
      </c>
      <c r="L128" s="13"/>
      <c r="M128" s="13"/>
      <c r="N128" s="13"/>
      <c r="O128" s="13"/>
      <c r="P128" s="13"/>
      <c r="Q128" s="13">
        <f>F128+K128</f>
        <v>1000</v>
      </c>
      <c r="R128" s="13"/>
      <c r="S128" s="13"/>
      <c r="T128" s="13"/>
      <c r="U128" s="13"/>
      <c r="V128" s="13"/>
      <c r="W128" s="13"/>
      <c r="X128" s="13"/>
      <c r="Y128" s="13"/>
      <c r="Z128" s="13"/>
      <c r="AA128" s="13"/>
      <c r="AB128" s="13"/>
      <c r="AC128" s="13"/>
      <c r="AD128" s="8">
        <f t="shared" si="89"/>
        <v>1000</v>
      </c>
      <c r="AE128" s="8">
        <f t="shared" si="90"/>
        <v>1000</v>
      </c>
      <c r="AF128" s="8">
        <f t="shared" si="91"/>
        <v>0</v>
      </c>
      <c r="AG128" s="8">
        <f t="shared" si="92"/>
        <v>0</v>
      </c>
      <c r="AH128" s="8">
        <f t="shared" si="93"/>
        <v>0</v>
      </c>
      <c r="AI128" s="8">
        <f t="shared" si="94"/>
        <v>0</v>
      </c>
      <c r="AJ128" s="8">
        <f t="shared" si="78"/>
        <v>0</v>
      </c>
      <c r="AK128" s="8">
        <f t="shared" si="95"/>
        <v>0</v>
      </c>
      <c r="AL128" s="8">
        <f t="shared" si="96"/>
        <v>0</v>
      </c>
      <c r="AM128" s="8">
        <f t="shared" si="97"/>
        <v>0</v>
      </c>
      <c r="AN128" s="8">
        <f t="shared" si="98"/>
        <v>0</v>
      </c>
      <c r="AO128" s="8">
        <f t="shared" si="99"/>
        <v>1000</v>
      </c>
    </row>
    <row r="129" spans="1:41" s="24" customFormat="1" ht="27" customHeight="1">
      <c r="A129" s="12" t="s">
        <v>423</v>
      </c>
      <c r="B129" s="12" t="s">
        <v>424</v>
      </c>
      <c r="C129" s="12" t="s">
        <v>46</v>
      </c>
      <c r="D129" s="12"/>
      <c r="E129" s="31" t="s">
        <v>425</v>
      </c>
      <c r="F129" s="13">
        <f>G129+J129</f>
        <v>24000</v>
      </c>
      <c r="G129" s="13">
        <v>24000</v>
      </c>
      <c r="H129" s="13"/>
      <c r="I129" s="13"/>
      <c r="J129" s="13"/>
      <c r="K129" s="13">
        <f>M129+P129</f>
        <v>0</v>
      </c>
      <c r="L129" s="13"/>
      <c r="M129" s="13"/>
      <c r="N129" s="13"/>
      <c r="O129" s="13"/>
      <c r="P129" s="13"/>
      <c r="Q129" s="13">
        <f>F129+K129</f>
        <v>24000</v>
      </c>
      <c r="R129" s="13"/>
      <c r="S129" s="13"/>
      <c r="T129" s="13"/>
      <c r="U129" s="13"/>
      <c r="V129" s="13"/>
      <c r="W129" s="13"/>
      <c r="X129" s="13"/>
      <c r="Y129" s="13"/>
      <c r="Z129" s="13"/>
      <c r="AA129" s="13"/>
      <c r="AB129" s="13"/>
      <c r="AC129" s="13"/>
      <c r="AD129" s="8">
        <f t="shared" si="89"/>
        <v>24000</v>
      </c>
      <c r="AE129" s="8">
        <f t="shared" si="90"/>
        <v>24000</v>
      </c>
      <c r="AF129" s="8">
        <f t="shared" si="91"/>
        <v>0</v>
      </c>
      <c r="AG129" s="8">
        <f t="shared" si="92"/>
        <v>0</v>
      </c>
      <c r="AH129" s="8">
        <f t="shared" si="93"/>
        <v>0</v>
      </c>
      <c r="AI129" s="8">
        <f t="shared" si="94"/>
        <v>0</v>
      </c>
      <c r="AJ129" s="8">
        <f t="shared" si="78"/>
        <v>0</v>
      </c>
      <c r="AK129" s="8">
        <f t="shared" si="95"/>
        <v>0</v>
      </c>
      <c r="AL129" s="8">
        <f t="shared" si="96"/>
        <v>0</v>
      </c>
      <c r="AM129" s="8">
        <f t="shared" si="97"/>
        <v>0</v>
      </c>
      <c r="AN129" s="8">
        <f t="shared" si="98"/>
        <v>0</v>
      </c>
      <c r="AO129" s="8">
        <f t="shared" si="99"/>
        <v>24000</v>
      </c>
    </row>
    <row r="130" spans="1:41" s="24" customFormat="1" ht="85.5" customHeight="1">
      <c r="A130" s="12" t="s">
        <v>311</v>
      </c>
      <c r="B130" s="12" t="s">
        <v>45</v>
      </c>
      <c r="C130" s="12" t="s">
        <v>107</v>
      </c>
      <c r="D130" s="12" t="s">
        <v>225</v>
      </c>
      <c r="E130" s="31" t="s">
        <v>230</v>
      </c>
      <c r="F130" s="13">
        <f>G130+J130</f>
        <v>126412</v>
      </c>
      <c r="G130" s="13">
        <v>126412</v>
      </c>
      <c r="H130" s="13"/>
      <c r="I130" s="13"/>
      <c r="J130" s="13"/>
      <c r="K130" s="13">
        <f>M130+P130</f>
        <v>0</v>
      </c>
      <c r="L130" s="13"/>
      <c r="M130" s="13"/>
      <c r="N130" s="13"/>
      <c r="O130" s="13"/>
      <c r="P130" s="13"/>
      <c r="Q130" s="13">
        <f>F130+K130</f>
        <v>126412</v>
      </c>
      <c r="R130" s="13">
        <f>S130+V130</f>
        <v>0</v>
      </c>
      <c r="S130" s="13"/>
      <c r="T130" s="13"/>
      <c r="U130" s="13"/>
      <c r="V130" s="13"/>
      <c r="W130" s="13">
        <f>Y130+AB130</f>
        <v>0</v>
      </c>
      <c r="X130" s="13"/>
      <c r="Y130" s="13"/>
      <c r="Z130" s="13"/>
      <c r="AA130" s="13"/>
      <c r="AB130" s="13"/>
      <c r="AC130" s="13">
        <f>R130+W130</f>
        <v>0</v>
      </c>
      <c r="AD130" s="8">
        <f aca="true" t="shared" si="120" ref="AD130:AD152">F130+R130</f>
        <v>126412</v>
      </c>
      <c r="AE130" s="8">
        <f aca="true" t="shared" si="121" ref="AE130:AE152">G130+S130</f>
        <v>126412</v>
      </c>
      <c r="AF130" s="8">
        <f aca="true" t="shared" si="122" ref="AF130:AF152">H130+T130</f>
        <v>0</v>
      </c>
      <c r="AG130" s="8">
        <f aca="true" t="shared" si="123" ref="AG130:AG152">I130+U130</f>
        <v>0</v>
      </c>
      <c r="AH130" s="8">
        <f aca="true" t="shared" si="124" ref="AH130:AH152">J130+V130</f>
        <v>0</v>
      </c>
      <c r="AI130" s="8">
        <f aca="true" t="shared" si="125" ref="AI130:AI152">K130+W130</f>
        <v>0</v>
      </c>
      <c r="AJ130" s="8">
        <f t="shared" si="78"/>
        <v>0</v>
      </c>
      <c r="AK130" s="8">
        <f aca="true" t="shared" si="126" ref="AK130:AK152">M130+Y130</f>
        <v>0</v>
      </c>
      <c r="AL130" s="8">
        <f aca="true" t="shared" si="127" ref="AL130:AL152">N130+Z130</f>
        <v>0</v>
      </c>
      <c r="AM130" s="8">
        <f aca="true" t="shared" si="128" ref="AM130:AM152">O130+AA130</f>
        <v>0</v>
      </c>
      <c r="AN130" s="8">
        <f aca="true" t="shared" si="129" ref="AN130:AN152">P130+AB130</f>
        <v>0</v>
      </c>
      <c r="AO130" s="8">
        <f aca="true" t="shared" si="130" ref="AO130:AO152">Q130+AC130</f>
        <v>126412</v>
      </c>
    </row>
    <row r="131" spans="1:41" s="24" customFormat="1" ht="25.5" customHeight="1" hidden="1">
      <c r="A131" s="12" t="s">
        <v>312</v>
      </c>
      <c r="B131" s="12" t="s">
        <v>182</v>
      </c>
      <c r="C131" s="12"/>
      <c r="D131" s="12"/>
      <c r="E131" s="31" t="s">
        <v>231</v>
      </c>
      <c r="F131" s="13">
        <f>F132+F133</f>
        <v>5741</v>
      </c>
      <c r="G131" s="13">
        <f aca="true" t="shared" si="131" ref="G131:AC131">G132+G133</f>
        <v>5741</v>
      </c>
      <c r="H131" s="13">
        <f t="shared" si="131"/>
        <v>0</v>
      </c>
      <c r="I131" s="13">
        <f t="shared" si="131"/>
        <v>0</v>
      </c>
      <c r="J131" s="13">
        <f t="shared" si="131"/>
        <v>0</v>
      </c>
      <c r="K131" s="13">
        <f t="shared" si="131"/>
        <v>0</v>
      </c>
      <c r="L131" s="13">
        <f>L132+L133</f>
        <v>0</v>
      </c>
      <c r="M131" s="13">
        <f t="shared" si="131"/>
        <v>0</v>
      </c>
      <c r="N131" s="13">
        <f t="shared" si="131"/>
        <v>0</v>
      </c>
      <c r="O131" s="13">
        <f t="shared" si="131"/>
        <v>0</v>
      </c>
      <c r="P131" s="13">
        <f t="shared" si="131"/>
        <v>0</v>
      </c>
      <c r="Q131" s="13">
        <f t="shared" si="131"/>
        <v>5741</v>
      </c>
      <c r="R131" s="13">
        <f t="shared" si="131"/>
        <v>0</v>
      </c>
      <c r="S131" s="13">
        <f t="shared" si="131"/>
        <v>0</v>
      </c>
      <c r="T131" s="13">
        <f t="shared" si="131"/>
        <v>0</v>
      </c>
      <c r="U131" s="13">
        <f t="shared" si="131"/>
        <v>0</v>
      </c>
      <c r="V131" s="13">
        <f t="shared" si="131"/>
        <v>0</v>
      </c>
      <c r="W131" s="13">
        <f t="shared" si="131"/>
        <v>0</v>
      </c>
      <c r="X131" s="13">
        <f>X132+X133</f>
        <v>0</v>
      </c>
      <c r="Y131" s="13">
        <f t="shared" si="131"/>
        <v>0</v>
      </c>
      <c r="Z131" s="13">
        <f t="shared" si="131"/>
        <v>0</v>
      </c>
      <c r="AA131" s="13">
        <f t="shared" si="131"/>
        <v>0</v>
      </c>
      <c r="AB131" s="13">
        <f t="shared" si="131"/>
        <v>0</v>
      </c>
      <c r="AC131" s="13">
        <f t="shared" si="131"/>
        <v>0</v>
      </c>
      <c r="AD131" s="8">
        <f t="shared" si="120"/>
        <v>5741</v>
      </c>
      <c r="AE131" s="8">
        <f t="shared" si="121"/>
        <v>5741</v>
      </c>
      <c r="AF131" s="8">
        <f t="shared" si="122"/>
        <v>0</v>
      </c>
      <c r="AG131" s="8">
        <f t="shared" si="123"/>
        <v>0</v>
      </c>
      <c r="AH131" s="8">
        <f t="shared" si="124"/>
        <v>0</v>
      </c>
      <c r="AI131" s="8">
        <f t="shared" si="125"/>
        <v>0</v>
      </c>
      <c r="AJ131" s="8">
        <f t="shared" si="78"/>
        <v>0</v>
      </c>
      <c r="AK131" s="8">
        <f t="shared" si="126"/>
        <v>0</v>
      </c>
      <c r="AL131" s="8">
        <f t="shared" si="127"/>
        <v>0</v>
      </c>
      <c r="AM131" s="8">
        <f t="shared" si="128"/>
        <v>0</v>
      </c>
      <c r="AN131" s="8">
        <f t="shared" si="129"/>
        <v>0</v>
      </c>
      <c r="AO131" s="8">
        <f t="shared" si="130"/>
        <v>5741</v>
      </c>
    </row>
    <row r="132" spans="1:41" s="24" customFormat="1" ht="63" customHeight="1">
      <c r="A132" s="12" t="s">
        <v>313</v>
      </c>
      <c r="B132" s="12" t="s">
        <v>232</v>
      </c>
      <c r="C132" s="12" t="s">
        <v>107</v>
      </c>
      <c r="D132" s="12" t="s">
        <v>125</v>
      </c>
      <c r="E132" s="31" t="s">
        <v>233</v>
      </c>
      <c r="F132" s="13">
        <f>G132+J132</f>
        <v>5741</v>
      </c>
      <c r="G132" s="13">
        <v>5741</v>
      </c>
      <c r="H132" s="13"/>
      <c r="I132" s="13"/>
      <c r="J132" s="13"/>
      <c r="K132" s="13">
        <f>M132+P132</f>
        <v>0</v>
      </c>
      <c r="L132" s="13"/>
      <c r="M132" s="13"/>
      <c r="N132" s="13"/>
      <c r="O132" s="13"/>
      <c r="P132" s="13"/>
      <c r="Q132" s="13">
        <f>F132+K132</f>
        <v>5741</v>
      </c>
      <c r="R132" s="13">
        <f>S132+V132</f>
        <v>0</v>
      </c>
      <c r="S132" s="13"/>
      <c r="T132" s="13"/>
      <c r="U132" s="13"/>
      <c r="V132" s="13"/>
      <c r="W132" s="13">
        <f>Y132+AB132</f>
        <v>0</v>
      </c>
      <c r="X132" s="13"/>
      <c r="Y132" s="13"/>
      <c r="Z132" s="13"/>
      <c r="AA132" s="13"/>
      <c r="AB132" s="13"/>
      <c r="AC132" s="13">
        <f>R132+W132</f>
        <v>0</v>
      </c>
      <c r="AD132" s="8">
        <f t="shared" si="120"/>
        <v>5741</v>
      </c>
      <c r="AE132" s="8">
        <f t="shared" si="121"/>
        <v>5741</v>
      </c>
      <c r="AF132" s="8">
        <f t="shared" si="122"/>
        <v>0</v>
      </c>
      <c r="AG132" s="8">
        <f t="shared" si="123"/>
        <v>0</v>
      </c>
      <c r="AH132" s="8">
        <f t="shared" si="124"/>
        <v>0</v>
      </c>
      <c r="AI132" s="8">
        <f t="shared" si="125"/>
        <v>0</v>
      </c>
      <c r="AJ132" s="8">
        <f t="shared" si="78"/>
        <v>0</v>
      </c>
      <c r="AK132" s="8">
        <f t="shared" si="126"/>
        <v>0</v>
      </c>
      <c r="AL132" s="8">
        <f t="shared" si="127"/>
        <v>0</v>
      </c>
      <c r="AM132" s="8">
        <f t="shared" si="128"/>
        <v>0</v>
      </c>
      <c r="AN132" s="8">
        <f t="shared" si="129"/>
        <v>0</v>
      </c>
      <c r="AO132" s="8">
        <f t="shared" si="130"/>
        <v>5741</v>
      </c>
    </row>
    <row r="133" spans="1:41" s="24" customFormat="1" ht="22.5" customHeight="1" hidden="1">
      <c r="A133" s="12" t="s">
        <v>314</v>
      </c>
      <c r="B133" s="12" t="s">
        <v>234</v>
      </c>
      <c r="C133" s="12" t="s">
        <v>107</v>
      </c>
      <c r="D133" s="12" t="s">
        <v>226</v>
      </c>
      <c r="E133" s="31" t="s">
        <v>126</v>
      </c>
      <c r="F133" s="13">
        <f>G133+J133</f>
        <v>0</v>
      </c>
      <c r="G133" s="13"/>
      <c r="H133" s="13"/>
      <c r="I133" s="13"/>
      <c r="J133" s="13"/>
      <c r="K133" s="13">
        <f>M133+P133</f>
        <v>0</v>
      </c>
      <c r="L133" s="13"/>
      <c r="M133" s="13"/>
      <c r="N133" s="13"/>
      <c r="O133" s="13"/>
      <c r="P133" s="13"/>
      <c r="Q133" s="13">
        <f>F133+K133</f>
        <v>0</v>
      </c>
      <c r="R133" s="13">
        <f>S133+V133</f>
        <v>0</v>
      </c>
      <c r="S133" s="13"/>
      <c r="T133" s="13"/>
      <c r="U133" s="13"/>
      <c r="V133" s="13"/>
      <c r="W133" s="13">
        <f>Y133+AB133</f>
        <v>0</v>
      </c>
      <c r="X133" s="13"/>
      <c r="Y133" s="13"/>
      <c r="Z133" s="13"/>
      <c r="AA133" s="13"/>
      <c r="AB133" s="13"/>
      <c r="AC133" s="13">
        <f>R133+W133</f>
        <v>0</v>
      </c>
      <c r="AD133" s="8">
        <f t="shared" si="120"/>
        <v>0</v>
      </c>
      <c r="AE133" s="8">
        <f t="shared" si="121"/>
        <v>0</v>
      </c>
      <c r="AF133" s="8">
        <f t="shared" si="122"/>
        <v>0</v>
      </c>
      <c r="AG133" s="8">
        <f t="shared" si="123"/>
        <v>0</v>
      </c>
      <c r="AH133" s="8">
        <f t="shared" si="124"/>
        <v>0</v>
      </c>
      <c r="AI133" s="8">
        <f t="shared" si="125"/>
        <v>0</v>
      </c>
      <c r="AJ133" s="8">
        <f t="shared" si="78"/>
        <v>0</v>
      </c>
      <c r="AK133" s="8">
        <f t="shared" si="126"/>
        <v>0</v>
      </c>
      <c r="AL133" s="8">
        <f t="shared" si="127"/>
        <v>0</v>
      </c>
      <c r="AM133" s="8">
        <f t="shared" si="128"/>
        <v>0</v>
      </c>
      <c r="AN133" s="8">
        <f t="shared" si="129"/>
        <v>0</v>
      </c>
      <c r="AO133" s="8">
        <f t="shared" si="130"/>
        <v>0</v>
      </c>
    </row>
    <row r="134" spans="1:41" s="24" customFormat="1" ht="85.5" customHeight="1">
      <c r="A134" s="12" t="s">
        <v>315</v>
      </c>
      <c r="B134" s="12" t="s">
        <v>124</v>
      </c>
      <c r="C134" s="12" t="s">
        <v>26</v>
      </c>
      <c r="D134" s="12" t="s">
        <v>196</v>
      </c>
      <c r="E134" s="31" t="s">
        <v>183</v>
      </c>
      <c r="F134" s="13">
        <f>G134+J134</f>
        <v>68753</v>
      </c>
      <c r="G134" s="13">
        <v>68753</v>
      </c>
      <c r="H134" s="13"/>
      <c r="I134" s="13"/>
      <c r="J134" s="13"/>
      <c r="K134" s="13">
        <f>M134+P134</f>
        <v>0</v>
      </c>
      <c r="L134" s="13"/>
      <c r="M134" s="13"/>
      <c r="N134" s="13"/>
      <c r="O134" s="13"/>
      <c r="P134" s="13"/>
      <c r="Q134" s="13">
        <f>F134+K134</f>
        <v>68753</v>
      </c>
      <c r="R134" s="13">
        <f>S134+V134</f>
        <v>0</v>
      </c>
      <c r="S134" s="13"/>
      <c r="T134" s="13"/>
      <c r="U134" s="13"/>
      <c r="V134" s="13"/>
      <c r="W134" s="13">
        <f>Y134+AB134</f>
        <v>0</v>
      </c>
      <c r="X134" s="13"/>
      <c r="Y134" s="13"/>
      <c r="Z134" s="13"/>
      <c r="AA134" s="13"/>
      <c r="AB134" s="13"/>
      <c r="AC134" s="13">
        <f>R134+W134</f>
        <v>0</v>
      </c>
      <c r="AD134" s="8">
        <f t="shared" si="120"/>
        <v>68753</v>
      </c>
      <c r="AE134" s="8">
        <f t="shared" si="121"/>
        <v>68753</v>
      </c>
      <c r="AF134" s="8">
        <f t="shared" si="122"/>
        <v>0</v>
      </c>
      <c r="AG134" s="8">
        <f t="shared" si="123"/>
        <v>0</v>
      </c>
      <c r="AH134" s="8">
        <f t="shared" si="124"/>
        <v>0</v>
      </c>
      <c r="AI134" s="8">
        <f t="shared" si="125"/>
        <v>0</v>
      </c>
      <c r="AJ134" s="8">
        <f t="shared" si="78"/>
        <v>0</v>
      </c>
      <c r="AK134" s="8">
        <f t="shared" si="126"/>
        <v>0</v>
      </c>
      <c r="AL134" s="8">
        <f t="shared" si="127"/>
        <v>0</v>
      </c>
      <c r="AM134" s="8">
        <f t="shared" si="128"/>
        <v>0</v>
      </c>
      <c r="AN134" s="8">
        <f t="shared" si="129"/>
        <v>0</v>
      </c>
      <c r="AO134" s="8">
        <f t="shared" si="130"/>
        <v>68753</v>
      </c>
    </row>
    <row r="135" spans="1:41" s="24" customFormat="1" ht="2.25" customHeight="1" hidden="1">
      <c r="A135" s="12" t="s">
        <v>316</v>
      </c>
      <c r="B135" s="12" t="s">
        <v>196</v>
      </c>
      <c r="C135" s="12"/>
      <c r="D135" s="12" t="s">
        <v>127</v>
      </c>
      <c r="E135" s="33" t="s">
        <v>128</v>
      </c>
      <c r="F135" s="8">
        <f>F136</f>
        <v>40000</v>
      </c>
      <c r="G135" s="8">
        <f aca="true" t="shared" si="132" ref="G135:AC135">G136</f>
        <v>40000</v>
      </c>
      <c r="H135" s="8">
        <f t="shared" si="132"/>
        <v>0</v>
      </c>
      <c r="I135" s="8">
        <f t="shared" si="132"/>
        <v>0</v>
      </c>
      <c r="J135" s="8">
        <f t="shared" si="132"/>
        <v>0</v>
      </c>
      <c r="K135" s="8">
        <f t="shared" si="132"/>
        <v>0</v>
      </c>
      <c r="L135" s="8">
        <f t="shared" si="132"/>
        <v>0</v>
      </c>
      <c r="M135" s="8">
        <f t="shared" si="132"/>
        <v>0</v>
      </c>
      <c r="N135" s="8">
        <f t="shared" si="132"/>
        <v>0</v>
      </c>
      <c r="O135" s="8">
        <f t="shared" si="132"/>
        <v>0</v>
      </c>
      <c r="P135" s="8">
        <f t="shared" si="132"/>
        <v>0</v>
      </c>
      <c r="Q135" s="8">
        <f t="shared" si="132"/>
        <v>40000</v>
      </c>
      <c r="R135" s="8">
        <f>R136</f>
        <v>0</v>
      </c>
      <c r="S135" s="8">
        <f t="shared" si="132"/>
        <v>0</v>
      </c>
      <c r="T135" s="8">
        <f t="shared" si="132"/>
        <v>0</v>
      </c>
      <c r="U135" s="8">
        <f t="shared" si="132"/>
        <v>0</v>
      </c>
      <c r="V135" s="8">
        <f t="shared" si="132"/>
        <v>0</v>
      </c>
      <c r="W135" s="8">
        <f t="shared" si="132"/>
        <v>0</v>
      </c>
      <c r="X135" s="8">
        <f t="shared" si="132"/>
        <v>0</v>
      </c>
      <c r="Y135" s="8">
        <f t="shared" si="132"/>
        <v>0</v>
      </c>
      <c r="Z135" s="8">
        <f t="shared" si="132"/>
        <v>0</v>
      </c>
      <c r="AA135" s="8">
        <f t="shared" si="132"/>
        <v>0</v>
      </c>
      <c r="AB135" s="8">
        <f t="shared" si="132"/>
        <v>0</v>
      </c>
      <c r="AC135" s="8">
        <f t="shared" si="132"/>
        <v>0</v>
      </c>
      <c r="AD135" s="8">
        <f t="shared" si="120"/>
        <v>40000</v>
      </c>
      <c r="AE135" s="8">
        <f t="shared" si="121"/>
        <v>40000</v>
      </c>
      <c r="AF135" s="8">
        <f t="shared" si="122"/>
        <v>0</v>
      </c>
      <c r="AG135" s="8">
        <f t="shared" si="123"/>
        <v>0</v>
      </c>
      <c r="AH135" s="8">
        <f t="shared" si="124"/>
        <v>0</v>
      </c>
      <c r="AI135" s="8">
        <f t="shared" si="125"/>
        <v>0</v>
      </c>
      <c r="AJ135" s="8">
        <f t="shared" si="78"/>
        <v>0</v>
      </c>
      <c r="AK135" s="8">
        <f t="shared" si="126"/>
        <v>0</v>
      </c>
      <c r="AL135" s="8">
        <f t="shared" si="127"/>
        <v>0</v>
      </c>
      <c r="AM135" s="8">
        <f t="shared" si="128"/>
        <v>0</v>
      </c>
      <c r="AN135" s="8">
        <f t="shared" si="129"/>
        <v>0</v>
      </c>
      <c r="AO135" s="8">
        <f t="shared" si="130"/>
        <v>40000</v>
      </c>
    </row>
    <row r="136" spans="1:41" s="24" customFormat="1" ht="45.75" customHeight="1">
      <c r="A136" s="12" t="s">
        <v>317</v>
      </c>
      <c r="B136" s="12" t="s">
        <v>197</v>
      </c>
      <c r="C136" s="12" t="s">
        <v>37</v>
      </c>
      <c r="D136" s="12" t="s">
        <v>129</v>
      </c>
      <c r="E136" s="31" t="s">
        <v>428</v>
      </c>
      <c r="F136" s="13">
        <f>G136+J136</f>
        <v>40000</v>
      </c>
      <c r="G136" s="13">
        <v>40000</v>
      </c>
      <c r="H136" s="13"/>
      <c r="I136" s="13"/>
      <c r="J136" s="13"/>
      <c r="K136" s="13">
        <f>M136+P136</f>
        <v>0</v>
      </c>
      <c r="L136" s="13"/>
      <c r="M136" s="13"/>
      <c r="N136" s="13"/>
      <c r="O136" s="13"/>
      <c r="P136" s="13"/>
      <c r="Q136" s="13">
        <f>F136+K136</f>
        <v>40000</v>
      </c>
      <c r="R136" s="13">
        <f>S136+V136</f>
        <v>0</v>
      </c>
      <c r="S136" s="13"/>
      <c r="T136" s="13"/>
      <c r="U136" s="13"/>
      <c r="V136" s="13"/>
      <c r="W136" s="13">
        <f>Y136+AB136</f>
        <v>0</v>
      </c>
      <c r="X136" s="13"/>
      <c r="Y136" s="13"/>
      <c r="Z136" s="13"/>
      <c r="AA136" s="13"/>
      <c r="AB136" s="13"/>
      <c r="AC136" s="13">
        <f>R136+W136</f>
        <v>0</v>
      </c>
      <c r="AD136" s="8">
        <f t="shared" si="120"/>
        <v>40000</v>
      </c>
      <c r="AE136" s="8">
        <f t="shared" si="121"/>
        <v>40000</v>
      </c>
      <c r="AF136" s="8">
        <f t="shared" si="122"/>
        <v>0</v>
      </c>
      <c r="AG136" s="8">
        <f t="shared" si="123"/>
        <v>0</v>
      </c>
      <c r="AH136" s="8">
        <f t="shared" si="124"/>
        <v>0</v>
      </c>
      <c r="AI136" s="8">
        <f t="shared" si="125"/>
        <v>0</v>
      </c>
      <c r="AJ136" s="8">
        <f t="shared" si="78"/>
        <v>0</v>
      </c>
      <c r="AK136" s="8">
        <f t="shared" si="126"/>
        <v>0</v>
      </c>
      <c r="AL136" s="8">
        <f t="shared" si="127"/>
        <v>0</v>
      </c>
      <c r="AM136" s="8">
        <f t="shared" si="128"/>
        <v>0</v>
      </c>
      <c r="AN136" s="8">
        <f t="shared" si="129"/>
        <v>0</v>
      </c>
      <c r="AO136" s="8">
        <f t="shared" si="130"/>
        <v>40000</v>
      </c>
    </row>
    <row r="137" spans="1:41" s="24" customFormat="1" ht="164.25" customHeight="1">
      <c r="A137" s="12" t="s">
        <v>318</v>
      </c>
      <c r="B137" s="12" t="s">
        <v>174</v>
      </c>
      <c r="C137" s="12" t="s">
        <v>46</v>
      </c>
      <c r="D137" s="12"/>
      <c r="E137" s="49" t="s">
        <v>434</v>
      </c>
      <c r="F137" s="13">
        <f>G137+J137</f>
        <v>1249300</v>
      </c>
      <c r="G137" s="13">
        <v>1249300</v>
      </c>
      <c r="H137" s="13"/>
      <c r="I137" s="13"/>
      <c r="J137" s="13"/>
      <c r="K137" s="13">
        <f>M137+P137</f>
        <v>0</v>
      </c>
      <c r="L137" s="13"/>
      <c r="M137" s="13"/>
      <c r="N137" s="13"/>
      <c r="O137" s="13"/>
      <c r="P137" s="13"/>
      <c r="Q137" s="13">
        <f>F137+K137</f>
        <v>1249300</v>
      </c>
      <c r="R137" s="13">
        <f>S137+V137</f>
        <v>0</v>
      </c>
      <c r="S137" s="13"/>
      <c r="T137" s="13"/>
      <c r="U137" s="13"/>
      <c r="V137" s="13"/>
      <c r="W137" s="13">
        <f>Y137+AB137</f>
        <v>0</v>
      </c>
      <c r="X137" s="13"/>
      <c r="Y137" s="13"/>
      <c r="Z137" s="13"/>
      <c r="AA137" s="13"/>
      <c r="AB137" s="13"/>
      <c r="AC137" s="13">
        <f>R137+W137</f>
        <v>0</v>
      </c>
      <c r="AD137" s="8">
        <f t="shared" si="120"/>
        <v>1249300</v>
      </c>
      <c r="AE137" s="8">
        <f t="shared" si="121"/>
        <v>1249300</v>
      </c>
      <c r="AF137" s="8">
        <f t="shared" si="122"/>
        <v>0</v>
      </c>
      <c r="AG137" s="8">
        <f t="shared" si="123"/>
        <v>0</v>
      </c>
      <c r="AH137" s="8">
        <f t="shared" si="124"/>
        <v>0</v>
      </c>
      <c r="AI137" s="8">
        <f t="shared" si="125"/>
        <v>0</v>
      </c>
      <c r="AJ137" s="8">
        <f t="shared" si="78"/>
        <v>0</v>
      </c>
      <c r="AK137" s="8">
        <f t="shared" si="126"/>
        <v>0</v>
      </c>
      <c r="AL137" s="8">
        <f t="shared" si="127"/>
        <v>0</v>
      </c>
      <c r="AM137" s="8">
        <f t="shared" si="128"/>
        <v>0</v>
      </c>
      <c r="AN137" s="8">
        <f t="shared" si="129"/>
        <v>0</v>
      </c>
      <c r="AO137" s="8">
        <f t="shared" si="130"/>
        <v>1249300</v>
      </c>
    </row>
    <row r="138" spans="1:41" s="24" customFormat="1" ht="24" customHeight="1" hidden="1">
      <c r="A138" s="12" t="s">
        <v>319</v>
      </c>
      <c r="B138" s="12" t="s">
        <v>235</v>
      </c>
      <c r="C138" s="12"/>
      <c r="D138" s="12" t="s">
        <v>227</v>
      </c>
      <c r="E138" s="31" t="s">
        <v>175</v>
      </c>
      <c r="F138" s="13">
        <f>F139</f>
        <v>665420</v>
      </c>
      <c r="G138" s="13">
        <f aca="true" t="shared" si="133" ref="G138:AC138">G139</f>
        <v>665420</v>
      </c>
      <c r="H138" s="13">
        <f t="shared" si="133"/>
        <v>0</v>
      </c>
      <c r="I138" s="13">
        <f t="shared" si="133"/>
        <v>0</v>
      </c>
      <c r="J138" s="13">
        <f t="shared" si="133"/>
        <v>0</v>
      </c>
      <c r="K138" s="13">
        <f t="shared" si="133"/>
        <v>0</v>
      </c>
      <c r="L138" s="13">
        <f t="shared" si="133"/>
        <v>0</v>
      </c>
      <c r="M138" s="13">
        <f t="shared" si="133"/>
        <v>0</v>
      </c>
      <c r="N138" s="13">
        <f t="shared" si="133"/>
        <v>0</v>
      </c>
      <c r="O138" s="13">
        <f t="shared" si="133"/>
        <v>0</v>
      </c>
      <c r="P138" s="13">
        <f t="shared" si="133"/>
        <v>0</v>
      </c>
      <c r="Q138" s="13">
        <f t="shared" si="133"/>
        <v>665420</v>
      </c>
      <c r="R138" s="13">
        <f t="shared" si="133"/>
        <v>78900</v>
      </c>
      <c r="S138" s="13">
        <f t="shared" si="133"/>
        <v>78900</v>
      </c>
      <c r="T138" s="13">
        <f t="shared" si="133"/>
        <v>0</v>
      </c>
      <c r="U138" s="13">
        <f t="shared" si="133"/>
        <v>0</v>
      </c>
      <c r="V138" s="13">
        <f t="shared" si="133"/>
        <v>0</v>
      </c>
      <c r="W138" s="13">
        <f t="shared" si="133"/>
        <v>0</v>
      </c>
      <c r="X138" s="13">
        <f t="shared" si="133"/>
        <v>0</v>
      </c>
      <c r="Y138" s="13">
        <f t="shared" si="133"/>
        <v>0</v>
      </c>
      <c r="Z138" s="13">
        <f t="shared" si="133"/>
        <v>0</v>
      </c>
      <c r="AA138" s="13">
        <f t="shared" si="133"/>
        <v>0</v>
      </c>
      <c r="AB138" s="13">
        <f t="shared" si="133"/>
        <v>0</v>
      </c>
      <c r="AC138" s="13">
        <f t="shared" si="133"/>
        <v>78900</v>
      </c>
      <c r="AD138" s="8">
        <f t="shared" si="120"/>
        <v>744320</v>
      </c>
      <c r="AE138" s="8">
        <f t="shared" si="121"/>
        <v>744320</v>
      </c>
      <c r="AF138" s="8">
        <f t="shared" si="122"/>
        <v>0</v>
      </c>
      <c r="AG138" s="8">
        <f t="shared" si="123"/>
        <v>0</v>
      </c>
      <c r="AH138" s="8">
        <f t="shared" si="124"/>
        <v>0</v>
      </c>
      <c r="AI138" s="8">
        <f t="shared" si="125"/>
        <v>0</v>
      </c>
      <c r="AJ138" s="8">
        <f t="shared" si="78"/>
        <v>0</v>
      </c>
      <c r="AK138" s="8">
        <f t="shared" si="126"/>
        <v>0</v>
      </c>
      <c r="AL138" s="8">
        <f t="shared" si="127"/>
        <v>0</v>
      </c>
      <c r="AM138" s="8">
        <f t="shared" si="128"/>
        <v>0</v>
      </c>
      <c r="AN138" s="8">
        <f t="shared" si="129"/>
        <v>0</v>
      </c>
      <c r="AO138" s="8">
        <f t="shared" si="130"/>
        <v>744320</v>
      </c>
    </row>
    <row r="139" spans="1:41" s="24" customFormat="1" ht="24" customHeight="1">
      <c r="A139" s="12" t="s">
        <v>320</v>
      </c>
      <c r="B139" s="12" t="s">
        <v>236</v>
      </c>
      <c r="C139" s="12" t="s">
        <v>28</v>
      </c>
      <c r="D139" s="12"/>
      <c r="E139" s="31" t="s">
        <v>237</v>
      </c>
      <c r="F139" s="13">
        <f>G139+J139</f>
        <v>665420</v>
      </c>
      <c r="G139" s="13">
        <v>665420</v>
      </c>
      <c r="H139" s="13"/>
      <c r="I139" s="13"/>
      <c r="J139" s="13"/>
      <c r="K139" s="13">
        <f>M139+P139</f>
        <v>0</v>
      </c>
      <c r="L139" s="13"/>
      <c r="M139" s="13"/>
      <c r="N139" s="13"/>
      <c r="O139" s="13"/>
      <c r="P139" s="13"/>
      <c r="Q139" s="13">
        <f>F139+K139</f>
        <v>665420</v>
      </c>
      <c r="R139" s="13">
        <f>S139+V139</f>
        <v>78900</v>
      </c>
      <c r="S139" s="13">
        <v>78900</v>
      </c>
      <c r="T139" s="13"/>
      <c r="U139" s="13"/>
      <c r="V139" s="13"/>
      <c r="W139" s="13">
        <f>Y139+AB139</f>
        <v>0</v>
      </c>
      <c r="X139" s="13"/>
      <c r="Y139" s="13"/>
      <c r="Z139" s="13"/>
      <c r="AA139" s="13"/>
      <c r="AB139" s="13"/>
      <c r="AC139" s="13">
        <f>R139+W139</f>
        <v>78900</v>
      </c>
      <c r="AD139" s="8">
        <f t="shared" si="120"/>
        <v>744320</v>
      </c>
      <c r="AE139" s="8">
        <f t="shared" si="121"/>
        <v>744320</v>
      </c>
      <c r="AF139" s="8">
        <f t="shared" si="122"/>
        <v>0</v>
      </c>
      <c r="AG139" s="8">
        <f t="shared" si="123"/>
        <v>0</v>
      </c>
      <c r="AH139" s="8">
        <f t="shared" si="124"/>
        <v>0</v>
      </c>
      <c r="AI139" s="8">
        <f t="shared" si="125"/>
        <v>0</v>
      </c>
      <c r="AJ139" s="8">
        <f t="shared" si="78"/>
        <v>0</v>
      </c>
      <c r="AK139" s="8">
        <f t="shared" si="126"/>
        <v>0</v>
      </c>
      <c r="AL139" s="8">
        <f t="shared" si="127"/>
        <v>0</v>
      </c>
      <c r="AM139" s="8">
        <f t="shared" si="128"/>
        <v>0</v>
      </c>
      <c r="AN139" s="8">
        <f t="shared" si="129"/>
        <v>0</v>
      </c>
      <c r="AO139" s="8">
        <f t="shared" si="130"/>
        <v>744320</v>
      </c>
    </row>
    <row r="140" spans="1:41" s="24" customFormat="1" ht="37.5" customHeight="1" hidden="1">
      <c r="A140" s="12"/>
      <c r="B140" s="12"/>
      <c r="C140" s="12"/>
      <c r="D140" s="12" t="s">
        <v>44</v>
      </c>
      <c r="E140" s="9"/>
      <c r="F140" s="8">
        <f>G140+J140</f>
        <v>0</v>
      </c>
      <c r="G140" s="8"/>
      <c r="H140" s="8"/>
      <c r="I140" s="8"/>
      <c r="J140" s="8"/>
      <c r="K140" s="8">
        <f>M140+P140</f>
        <v>0</v>
      </c>
      <c r="L140" s="8"/>
      <c r="M140" s="8"/>
      <c r="N140" s="8"/>
      <c r="O140" s="8"/>
      <c r="P140" s="8"/>
      <c r="Q140" s="8">
        <f>F140+K140</f>
        <v>0</v>
      </c>
      <c r="R140" s="8">
        <f>S140+V140</f>
        <v>0</v>
      </c>
      <c r="S140" s="8"/>
      <c r="T140" s="8"/>
      <c r="U140" s="8"/>
      <c r="V140" s="8"/>
      <c r="W140" s="13">
        <f>Y140+AB140</f>
        <v>0</v>
      </c>
      <c r="X140" s="8"/>
      <c r="Y140" s="13"/>
      <c r="Z140" s="13"/>
      <c r="AA140" s="13"/>
      <c r="AB140" s="13"/>
      <c r="AC140" s="8">
        <f>R140+W140</f>
        <v>0</v>
      </c>
      <c r="AD140" s="8">
        <f t="shared" si="120"/>
        <v>0</v>
      </c>
      <c r="AE140" s="8">
        <f t="shared" si="121"/>
        <v>0</v>
      </c>
      <c r="AF140" s="8">
        <f t="shared" si="122"/>
        <v>0</v>
      </c>
      <c r="AG140" s="8">
        <f t="shared" si="123"/>
        <v>0</v>
      </c>
      <c r="AH140" s="8">
        <f t="shared" si="124"/>
        <v>0</v>
      </c>
      <c r="AI140" s="8">
        <f t="shared" si="125"/>
        <v>0</v>
      </c>
      <c r="AJ140" s="8">
        <f t="shared" si="78"/>
        <v>0</v>
      </c>
      <c r="AK140" s="8">
        <f t="shared" si="126"/>
        <v>0</v>
      </c>
      <c r="AL140" s="8">
        <f t="shared" si="127"/>
        <v>0</v>
      </c>
      <c r="AM140" s="8">
        <f t="shared" si="128"/>
        <v>0</v>
      </c>
      <c r="AN140" s="8">
        <f t="shared" si="129"/>
        <v>0</v>
      </c>
      <c r="AO140" s="8">
        <f t="shared" si="130"/>
        <v>0</v>
      </c>
    </row>
    <row r="141" spans="1:41" s="20" customFormat="1" ht="25.5" customHeight="1">
      <c r="A141" s="10" t="s">
        <v>24</v>
      </c>
      <c r="B141" s="10"/>
      <c r="C141" s="10"/>
      <c r="D141" s="10"/>
      <c r="E141" s="11" t="s">
        <v>0</v>
      </c>
      <c r="F141" s="8">
        <f>F142</f>
        <v>3218913</v>
      </c>
      <c r="G141" s="8">
        <f aca="true" t="shared" si="134" ref="G141:AC141">G142</f>
        <v>3218913</v>
      </c>
      <c r="H141" s="8">
        <f t="shared" si="134"/>
        <v>1841762</v>
      </c>
      <c r="I141" s="8">
        <f t="shared" si="134"/>
        <v>328139</v>
      </c>
      <c r="J141" s="8">
        <f t="shared" si="134"/>
        <v>0</v>
      </c>
      <c r="K141" s="8">
        <f t="shared" si="134"/>
        <v>304000</v>
      </c>
      <c r="L141" s="8">
        <f t="shared" si="134"/>
        <v>300000</v>
      </c>
      <c r="M141" s="8">
        <f t="shared" si="134"/>
        <v>4000</v>
      </c>
      <c r="N141" s="8">
        <f t="shared" si="134"/>
        <v>0</v>
      </c>
      <c r="O141" s="8">
        <f t="shared" si="134"/>
        <v>0</v>
      </c>
      <c r="P141" s="8">
        <f t="shared" si="134"/>
        <v>300000</v>
      </c>
      <c r="Q141" s="8">
        <f t="shared" si="134"/>
        <v>3522913</v>
      </c>
      <c r="R141" s="8">
        <f>R142</f>
        <v>0</v>
      </c>
      <c r="S141" s="8">
        <f t="shared" si="134"/>
        <v>0</v>
      </c>
      <c r="T141" s="8">
        <f t="shared" si="134"/>
        <v>0</v>
      </c>
      <c r="U141" s="8">
        <f t="shared" si="134"/>
        <v>0</v>
      </c>
      <c r="V141" s="8">
        <f t="shared" si="134"/>
        <v>0</v>
      </c>
      <c r="W141" s="8">
        <f t="shared" si="134"/>
        <v>-300000</v>
      </c>
      <c r="X141" s="8">
        <f t="shared" si="134"/>
        <v>-300000</v>
      </c>
      <c r="Y141" s="8">
        <f t="shared" si="134"/>
        <v>0</v>
      </c>
      <c r="Z141" s="8">
        <f t="shared" si="134"/>
        <v>0</v>
      </c>
      <c r="AA141" s="8">
        <f t="shared" si="134"/>
        <v>0</v>
      </c>
      <c r="AB141" s="8">
        <f t="shared" si="134"/>
        <v>-300000</v>
      </c>
      <c r="AC141" s="8">
        <f t="shared" si="134"/>
        <v>-300000</v>
      </c>
      <c r="AD141" s="8">
        <f t="shared" si="120"/>
        <v>3218913</v>
      </c>
      <c r="AE141" s="8">
        <f t="shared" si="121"/>
        <v>3218913</v>
      </c>
      <c r="AF141" s="8">
        <f t="shared" si="122"/>
        <v>1841762</v>
      </c>
      <c r="AG141" s="8">
        <f t="shared" si="123"/>
        <v>328139</v>
      </c>
      <c r="AH141" s="8">
        <f t="shared" si="124"/>
        <v>0</v>
      </c>
      <c r="AI141" s="8">
        <f t="shared" si="125"/>
        <v>4000</v>
      </c>
      <c r="AJ141" s="8">
        <f t="shared" si="78"/>
        <v>0</v>
      </c>
      <c r="AK141" s="8">
        <f t="shared" si="126"/>
        <v>4000</v>
      </c>
      <c r="AL141" s="8">
        <f t="shared" si="127"/>
        <v>0</v>
      </c>
      <c r="AM141" s="8">
        <f t="shared" si="128"/>
        <v>0</v>
      </c>
      <c r="AN141" s="8">
        <f t="shared" si="129"/>
        <v>0</v>
      </c>
      <c r="AO141" s="8">
        <f t="shared" si="130"/>
        <v>3222913</v>
      </c>
    </row>
    <row r="142" spans="1:41" s="20" customFormat="1" ht="22.5" customHeight="1">
      <c r="A142" s="10" t="s">
        <v>25</v>
      </c>
      <c r="B142" s="10"/>
      <c r="C142" s="10"/>
      <c r="D142" s="10"/>
      <c r="E142" s="11" t="s">
        <v>0</v>
      </c>
      <c r="F142" s="8">
        <f>F143+F144+F145+F146</f>
        <v>3218913</v>
      </c>
      <c r="G142" s="8">
        <f aca="true" t="shared" si="135" ref="G142:Q142">G143+G144+G145+G146</f>
        <v>3218913</v>
      </c>
      <c r="H142" s="8">
        <f t="shared" si="135"/>
        <v>1841762</v>
      </c>
      <c r="I142" s="8">
        <f t="shared" si="135"/>
        <v>328139</v>
      </c>
      <c r="J142" s="8">
        <f t="shared" si="135"/>
        <v>0</v>
      </c>
      <c r="K142" s="8">
        <f t="shared" si="135"/>
        <v>304000</v>
      </c>
      <c r="L142" s="8">
        <f>L143+L144+L145+L146</f>
        <v>300000</v>
      </c>
      <c r="M142" s="8">
        <f t="shared" si="135"/>
        <v>4000</v>
      </c>
      <c r="N142" s="8">
        <f t="shared" si="135"/>
        <v>0</v>
      </c>
      <c r="O142" s="8">
        <f t="shared" si="135"/>
        <v>0</v>
      </c>
      <c r="P142" s="8">
        <f t="shared" si="135"/>
        <v>300000</v>
      </c>
      <c r="Q142" s="8">
        <f t="shared" si="135"/>
        <v>3522913</v>
      </c>
      <c r="R142" s="8">
        <f aca="true" t="shared" si="136" ref="R142:AC142">R143+R144+R145+R146</f>
        <v>0</v>
      </c>
      <c r="S142" s="8">
        <f t="shared" si="136"/>
        <v>0</v>
      </c>
      <c r="T142" s="8">
        <f t="shared" si="136"/>
        <v>0</v>
      </c>
      <c r="U142" s="8">
        <f t="shared" si="136"/>
        <v>0</v>
      </c>
      <c r="V142" s="8">
        <f t="shared" si="136"/>
        <v>0</v>
      </c>
      <c r="W142" s="8">
        <f t="shared" si="136"/>
        <v>-300000</v>
      </c>
      <c r="X142" s="8">
        <f>X143+X144+X145+X146</f>
        <v>-300000</v>
      </c>
      <c r="Y142" s="8">
        <f t="shared" si="136"/>
        <v>0</v>
      </c>
      <c r="Z142" s="8">
        <f t="shared" si="136"/>
        <v>0</v>
      </c>
      <c r="AA142" s="8">
        <f t="shared" si="136"/>
        <v>0</v>
      </c>
      <c r="AB142" s="8">
        <f t="shared" si="136"/>
        <v>-300000</v>
      </c>
      <c r="AC142" s="8">
        <f t="shared" si="136"/>
        <v>-300000</v>
      </c>
      <c r="AD142" s="8">
        <f t="shared" si="120"/>
        <v>3218913</v>
      </c>
      <c r="AE142" s="8">
        <f t="shared" si="121"/>
        <v>3218913</v>
      </c>
      <c r="AF142" s="8">
        <f t="shared" si="122"/>
        <v>1841762</v>
      </c>
      <c r="AG142" s="8">
        <f t="shared" si="123"/>
        <v>328139</v>
      </c>
      <c r="AH142" s="8">
        <f t="shared" si="124"/>
        <v>0</v>
      </c>
      <c r="AI142" s="8">
        <f t="shared" si="125"/>
        <v>4000</v>
      </c>
      <c r="AJ142" s="8">
        <f t="shared" si="78"/>
        <v>0</v>
      </c>
      <c r="AK142" s="8">
        <f t="shared" si="126"/>
        <v>4000</v>
      </c>
      <c r="AL142" s="8">
        <f t="shared" si="127"/>
        <v>0</v>
      </c>
      <c r="AM142" s="8">
        <f t="shared" si="128"/>
        <v>0</v>
      </c>
      <c r="AN142" s="8">
        <f t="shared" si="129"/>
        <v>0</v>
      </c>
      <c r="AO142" s="8">
        <f t="shared" si="130"/>
        <v>3222913</v>
      </c>
    </row>
    <row r="143" spans="1:41" s="20" customFormat="1" ht="26.25" customHeight="1" hidden="1">
      <c r="A143" s="12"/>
      <c r="B143" s="12"/>
      <c r="C143" s="12"/>
      <c r="D143" s="12" t="s">
        <v>39</v>
      </c>
      <c r="E143" s="35" t="s">
        <v>40</v>
      </c>
      <c r="F143" s="13">
        <f>G143+J143</f>
        <v>0</v>
      </c>
      <c r="G143" s="13"/>
      <c r="H143" s="13"/>
      <c r="I143" s="13"/>
      <c r="J143" s="13"/>
      <c r="K143" s="13">
        <f>M143+P143</f>
        <v>0</v>
      </c>
      <c r="L143" s="13"/>
      <c r="M143" s="13"/>
      <c r="N143" s="13"/>
      <c r="O143" s="13"/>
      <c r="P143" s="13"/>
      <c r="Q143" s="13">
        <f>F143+K143</f>
        <v>0</v>
      </c>
      <c r="R143" s="13">
        <f>S143+V143</f>
        <v>0</v>
      </c>
      <c r="S143" s="13"/>
      <c r="T143" s="13"/>
      <c r="U143" s="13"/>
      <c r="V143" s="13"/>
      <c r="W143" s="13">
        <f>Y143+AB143</f>
        <v>0</v>
      </c>
      <c r="X143" s="13"/>
      <c r="Y143" s="13"/>
      <c r="Z143" s="13"/>
      <c r="AA143" s="13"/>
      <c r="AB143" s="13"/>
      <c r="AC143" s="13">
        <f>R143+W143</f>
        <v>0</v>
      </c>
      <c r="AD143" s="8">
        <f t="shared" si="120"/>
        <v>0</v>
      </c>
      <c r="AE143" s="8">
        <f t="shared" si="121"/>
        <v>0</v>
      </c>
      <c r="AF143" s="8">
        <f t="shared" si="122"/>
        <v>0</v>
      </c>
      <c r="AG143" s="8">
        <f t="shared" si="123"/>
        <v>0</v>
      </c>
      <c r="AH143" s="8">
        <f t="shared" si="124"/>
        <v>0</v>
      </c>
      <c r="AI143" s="8">
        <f t="shared" si="125"/>
        <v>0</v>
      </c>
      <c r="AJ143" s="8">
        <f t="shared" si="78"/>
        <v>0</v>
      </c>
      <c r="AK143" s="8">
        <f t="shared" si="126"/>
        <v>0</v>
      </c>
      <c r="AL143" s="8">
        <f t="shared" si="127"/>
        <v>0</v>
      </c>
      <c r="AM143" s="8">
        <f t="shared" si="128"/>
        <v>0</v>
      </c>
      <c r="AN143" s="8">
        <f t="shared" si="129"/>
        <v>0</v>
      </c>
      <c r="AO143" s="8">
        <f t="shared" si="130"/>
        <v>0</v>
      </c>
    </row>
    <row r="144" spans="1:41" s="20" customFormat="1" ht="24.75" customHeight="1">
      <c r="A144" s="12" t="s">
        <v>273</v>
      </c>
      <c r="B144" s="12" t="s">
        <v>39</v>
      </c>
      <c r="C144" s="12" t="s">
        <v>144</v>
      </c>
      <c r="D144" s="12" t="s">
        <v>41</v>
      </c>
      <c r="E144" s="31" t="s">
        <v>170</v>
      </c>
      <c r="F144" s="13">
        <f>G144+J144</f>
        <v>1004678</v>
      </c>
      <c r="G144" s="13">
        <v>1004678</v>
      </c>
      <c r="H144" s="13">
        <v>707761</v>
      </c>
      <c r="I144" s="13">
        <v>70182</v>
      </c>
      <c r="J144" s="13"/>
      <c r="K144" s="13">
        <f>M144+P144</f>
        <v>3000</v>
      </c>
      <c r="L144" s="13"/>
      <c r="M144" s="13">
        <v>3000</v>
      </c>
      <c r="N144" s="13"/>
      <c r="O144" s="13"/>
      <c r="P144" s="13"/>
      <c r="Q144" s="13">
        <f>F144+K144</f>
        <v>1007678</v>
      </c>
      <c r="R144" s="13">
        <f>S144+V144</f>
        <v>-41730</v>
      </c>
      <c r="S144" s="13">
        <v>-41730</v>
      </c>
      <c r="T144" s="13">
        <v>-41730</v>
      </c>
      <c r="U144" s="13"/>
      <c r="V144" s="13"/>
      <c r="W144" s="13">
        <f>Y144+AB144</f>
        <v>0</v>
      </c>
      <c r="X144" s="13"/>
      <c r="Y144" s="13"/>
      <c r="Z144" s="13"/>
      <c r="AA144" s="13"/>
      <c r="AB144" s="13"/>
      <c r="AC144" s="13">
        <f>R144+W144</f>
        <v>-41730</v>
      </c>
      <c r="AD144" s="8">
        <f t="shared" si="120"/>
        <v>962948</v>
      </c>
      <c r="AE144" s="8">
        <f t="shared" si="121"/>
        <v>962948</v>
      </c>
      <c r="AF144" s="8">
        <f t="shared" si="122"/>
        <v>666031</v>
      </c>
      <c r="AG144" s="8">
        <f t="shared" si="123"/>
        <v>70182</v>
      </c>
      <c r="AH144" s="8">
        <f t="shared" si="124"/>
        <v>0</v>
      </c>
      <c r="AI144" s="8">
        <f t="shared" si="125"/>
        <v>3000</v>
      </c>
      <c r="AJ144" s="8">
        <f t="shared" si="78"/>
        <v>0</v>
      </c>
      <c r="AK144" s="8">
        <f t="shared" si="126"/>
        <v>3000</v>
      </c>
      <c r="AL144" s="8">
        <f t="shared" si="127"/>
        <v>0</v>
      </c>
      <c r="AM144" s="8">
        <f t="shared" si="128"/>
        <v>0</v>
      </c>
      <c r="AN144" s="8">
        <f t="shared" si="129"/>
        <v>0</v>
      </c>
      <c r="AO144" s="8">
        <f t="shared" si="130"/>
        <v>965948</v>
      </c>
    </row>
    <row r="145" spans="1:41" s="20" customFormat="1" ht="42.75" customHeight="1">
      <c r="A145" s="12" t="s">
        <v>274</v>
      </c>
      <c r="B145" s="12" t="s">
        <v>41</v>
      </c>
      <c r="C145" s="12" t="s">
        <v>42</v>
      </c>
      <c r="D145" s="12" t="s">
        <v>208</v>
      </c>
      <c r="E145" s="35" t="s">
        <v>171</v>
      </c>
      <c r="F145" s="13">
        <f>G145+J145</f>
        <v>1625942</v>
      </c>
      <c r="G145" s="13">
        <v>1625942</v>
      </c>
      <c r="H145" s="13">
        <v>881744</v>
      </c>
      <c r="I145" s="13">
        <v>220969</v>
      </c>
      <c r="J145" s="13"/>
      <c r="K145" s="13">
        <f>M145+P145</f>
        <v>301000</v>
      </c>
      <c r="L145" s="13">
        <v>300000</v>
      </c>
      <c r="M145" s="13">
        <v>1000</v>
      </c>
      <c r="N145" s="13"/>
      <c r="O145" s="13"/>
      <c r="P145" s="13">
        <v>300000</v>
      </c>
      <c r="Q145" s="13">
        <f>F145+K145</f>
        <v>1926942</v>
      </c>
      <c r="R145" s="13">
        <f>S145+V145</f>
        <v>41730</v>
      </c>
      <c r="S145" s="13">
        <v>41730</v>
      </c>
      <c r="T145" s="13">
        <v>41730</v>
      </c>
      <c r="U145" s="13"/>
      <c r="V145" s="13"/>
      <c r="W145" s="13">
        <f>Y145+AB145</f>
        <v>-300000</v>
      </c>
      <c r="X145" s="13">
        <v>-300000</v>
      </c>
      <c r="Y145" s="13"/>
      <c r="Z145" s="13"/>
      <c r="AA145" s="13"/>
      <c r="AB145" s="13">
        <v>-300000</v>
      </c>
      <c r="AC145" s="13">
        <f>R145+W145</f>
        <v>-258270</v>
      </c>
      <c r="AD145" s="8">
        <f t="shared" si="120"/>
        <v>1667672</v>
      </c>
      <c r="AE145" s="8">
        <f t="shared" si="121"/>
        <v>1667672</v>
      </c>
      <c r="AF145" s="8">
        <f t="shared" si="122"/>
        <v>923474</v>
      </c>
      <c r="AG145" s="8">
        <f t="shared" si="123"/>
        <v>220969</v>
      </c>
      <c r="AH145" s="8">
        <f t="shared" si="124"/>
        <v>0</v>
      </c>
      <c r="AI145" s="8">
        <f t="shared" si="125"/>
        <v>1000</v>
      </c>
      <c r="AJ145" s="8">
        <f t="shared" si="78"/>
        <v>0</v>
      </c>
      <c r="AK145" s="8">
        <f t="shared" si="126"/>
        <v>1000</v>
      </c>
      <c r="AL145" s="8">
        <f t="shared" si="127"/>
        <v>0</v>
      </c>
      <c r="AM145" s="8">
        <f t="shared" si="128"/>
        <v>0</v>
      </c>
      <c r="AN145" s="8">
        <f t="shared" si="129"/>
        <v>0</v>
      </c>
      <c r="AO145" s="8">
        <f t="shared" si="130"/>
        <v>1668672</v>
      </c>
    </row>
    <row r="146" spans="1:41" s="20" customFormat="1" ht="23.25" customHeight="1" hidden="1">
      <c r="A146" s="12" t="s">
        <v>275</v>
      </c>
      <c r="B146" s="12" t="s">
        <v>172</v>
      </c>
      <c r="C146" s="12"/>
      <c r="D146" s="12" t="s">
        <v>209</v>
      </c>
      <c r="E146" s="31" t="s">
        <v>173</v>
      </c>
      <c r="F146" s="13">
        <f>F147+F148</f>
        <v>588293</v>
      </c>
      <c r="G146" s="13">
        <f aca="true" t="shared" si="137" ref="G146:AC146">G147+G148</f>
        <v>588293</v>
      </c>
      <c r="H146" s="13">
        <f t="shared" si="137"/>
        <v>252257</v>
      </c>
      <c r="I146" s="13">
        <f t="shared" si="137"/>
        <v>36988</v>
      </c>
      <c r="J146" s="13">
        <f t="shared" si="137"/>
        <v>0</v>
      </c>
      <c r="K146" s="13">
        <f t="shared" si="137"/>
        <v>0</v>
      </c>
      <c r="L146" s="13">
        <f>L147+L148</f>
        <v>0</v>
      </c>
      <c r="M146" s="13">
        <f t="shared" si="137"/>
        <v>0</v>
      </c>
      <c r="N146" s="13">
        <f t="shared" si="137"/>
        <v>0</v>
      </c>
      <c r="O146" s="13">
        <f t="shared" si="137"/>
        <v>0</v>
      </c>
      <c r="P146" s="13">
        <f t="shared" si="137"/>
        <v>0</v>
      </c>
      <c r="Q146" s="13">
        <f t="shared" si="137"/>
        <v>588293</v>
      </c>
      <c r="R146" s="13">
        <f t="shared" si="137"/>
        <v>0</v>
      </c>
      <c r="S146" s="13">
        <f t="shared" si="137"/>
        <v>0</v>
      </c>
      <c r="T146" s="13">
        <f t="shared" si="137"/>
        <v>0</v>
      </c>
      <c r="U146" s="13">
        <f t="shared" si="137"/>
        <v>0</v>
      </c>
      <c r="V146" s="13">
        <f t="shared" si="137"/>
        <v>0</v>
      </c>
      <c r="W146" s="13">
        <f t="shared" si="137"/>
        <v>0</v>
      </c>
      <c r="X146" s="13">
        <f>X147+X148</f>
        <v>0</v>
      </c>
      <c r="Y146" s="13">
        <f t="shared" si="137"/>
        <v>0</v>
      </c>
      <c r="Z146" s="13">
        <f t="shared" si="137"/>
        <v>0</v>
      </c>
      <c r="AA146" s="13">
        <f t="shared" si="137"/>
        <v>0</v>
      </c>
      <c r="AB146" s="13">
        <f t="shared" si="137"/>
        <v>0</v>
      </c>
      <c r="AC146" s="13">
        <f t="shared" si="137"/>
        <v>0</v>
      </c>
      <c r="AD146" s="8">
        <f t="shared" si="120"/>
        <v>588293</v>
      </c>
      <c r="AE146" s="8">
        <f t="shared" si="121"/>
        <v>588293</v>
      </c>
      <c r="AF146" s="8">
        <f t="shared" si="122"/>
        <v>252257</v>
      </c>
      <c r="AG146" s="8">
        <f t="shared" si="123"/>
        <v>36988</v>
      </c>
      <c r="AH146" s="8">
        <f t="shared" si="124"/>
        <v>0</v>
      </c>
      <c r="AI146" s="8">
        <f t="shared" si="125"/>
        <v>0</v>
      </c>
      <c r="AJ146" s="8">
        <f aca="true" t="shared" si="138" ref="AJ146:AJ161">L146+X146</f>
        <v>0</v>
      </c>
      <c r="AK146" s="8">
        <f t="shared" si="126"/>
        <v>0</v>
      </c>
      <c r="AL146" s="8">
        <f t="shared" si="127"/>
        <v>0</v>
      </c>
      <c r="AM146" s="8">
        <f t="shared" si="128"/>
        <v>0</v>
      </c>
      <c r="AN146" s="8">
        <f t="shared" si="129"/>
        <v>0</v>
      </c>
      <c r="AO146" s="8">
        <f t="shared" si="130"/>
        <v>588293</v>
      </c>
    </row>
    <row r="147" spans="1:41" s="20" customFormat="1" ht="28.5" customHeight="1">
      <c r="A147" s="12" t="s">
        <v>276</v>
      </c>
      <c r="B147" s="12" t="s">
        <v>210</v>
      </c>
      <c r="C147" s="12" t="s">
        <v>43</v>
      </c>
      <c r="D147" s="12"/>
      <c r="E147" s="9" t="s">
        <v>212</v>
      </c>
      <c r="F147" s="13">
        <f>G147+J147</f>
        <v>413123</v>
      </c>
      <c r="G147" s="13">
        <v>413123</v>
      </c>
      <c r="H147" s="13">
        <v>252257</v>
      </c>
      <c r="I147" s="13">
        <v>36988</v>
      </c>
      <c r="J147" s="8"/>
      <c r="K147" s="8">
        <f>M147+P147</f>
        <v>0</v>
      </c>
      <c r="L147" s="8"/>
      <c r="M147" s="8"/>
      <c r="N147" s="8"/>
      <c r="O147" s="8"/>
      <c r="P147" s="8"/>
      <c r="Q147" s="8">
        <f>F147+K147</f>
        <v>413123</v>
      </c>
      <c r="R147" s="8">
        <f>S147+V147</f>
        <v>0</v>
      </c>
      <c r="S147" s="8"/>
      <c r="T147" s="13"/>
      <c r="U147" s="8"/>
      <c r="V147" s="8"/>
      <c r="W147" s="8">
        <f>Y147+AB147</f>
        <v>0</v>
      </c>
      <c r="X147" s="8"/>
      <c r="Y147" s="8"/>
      <c r="Z147" s="8"/>
      <c r="AA147" s="8"/>
      <c r="AB147" s="8"/>
      <c r="AC147" s="8">
        <f>R147+W147</f>
        <v>0</v>
      </c>
      <c r="AD147" s="8">
        <f t="shared" si="120"/>
        <v>413123</v>
      </c>
      <c r="AE147" s="8">
        <f t="shared" si="121"/>
        <v>413123</v>
      </c>
      <c r="AF147" s="8">
        <f t="shared" si="122"/>
        <v>252257</v>
      </c>
      <c r="AG147" s="8">
        <f t="shared" si="123"/>
        <v>36988</v>
      </c>
      <c r="AH147" s="8">
        <f t="shared" si="124"/>
        <v>0</v>
      </c>
      <c r="AI147" s="8">
        <f t="shared" si="125"/>
        <v>0</v>
      </c>
      <c r="AJ147" s="8">
        <f t="shared" si="138"/>
        <v>0</v>
      </c>
      <c r="AK147" s="8">
        <f t="shared" si="126"/>
        <v>0</v>
      </c>
      <c r="AL147" s="8">
        <f t="shared" si="127"/>
        <v>0</v>
      </c>
      <c r="AM147" s="8">
        <f t="shared" si="128"/>
        <v>0</v>
      </c>
      <c r="AN147" s="8">
        <f t="shared" si="129"/>
        <v>0</v>
      </c>
      <c r="AO147" s="8">
        <f t="shared" si="130"/>
        <v>413123</v>
      </c>
    </row>
    <row r="148" spans="1:41" s="20" customFormat="1" ht="21.75" customHeight="1">
      <c r="A148" s="12" t="s">
        <v>277</v>
      </c>
      <c r="B148" s="12" t="s">
        <v>211</v>
      </c>
      <c r="C148" s="12" t="s">
        <v>43</v>
      </c>
      <c r="D148" s="12"/>
      <c r="E148" s="9" t="s">
        <v>213</v>
      </c>
      <c r="F148" s="13">
        <f>G148+J148</f>
        <v>175170</v>
      </c>
      <c r="G148" s="13">
        <v>175170</v>
      </c>
      <c r="H148" s="8"/>
      <c r="I148" s="8"/>
      <c r="J148" s="8"/>
      <c r="K148" s="8">
        <f>M148+P148</f>
        <v>0</v>
      </c>
      <c r="L148" s="8"/>
      <c r="M148" s="8"/>
      <c r="N148" s="8"/>
      <c r="O148" s="8"/>
      <c r="P148" s="8"/>
      <c r="Q148" s="8">
        <f>F148+K148</f>
        <v>175170</v>
      </c>
      <c r="R148" s="8">
        <f>S148+V148</f>
        <v>0</v>
      </c>
      <c r="S148" s="8"/>
      <c r="T148" s="8"/>
      <c r="U148" s="8"/>
      <c r="V148" s="8"/>
      <c r="W148" s="8">
        <f>Y148+AB148</f>
        <v>0</v>
      </c>
      <c r="X148" s="8"/>
      <c r="Y148" s="8"/>
      <c r="Z148" s="8"/>
      <c r="AA148" s="8"/>
      <c r="AB148" s="8"/>
      <c r="AC148" s="8">
        <f>R148+W148</f>
        <v>0</v>
      </c>
      <c r="AD148" s="8">
        <f t="shared" si="120"/>
        <v>175170</v>
      </c>
      <c r="AE148" s="8">
        <f t="shared" si="121"/>
        <v>175170</v>
      </c>
      <c r="AF148" s="8">
        <f t="shared" si="122"/>
        <v>0</v>
      </c>
      <c r="AG148" s="8">
        <f t="shared" si="123"/>
        <v>0</v>
      </c>
      <c r="AH148" s="8">
        <f t="shared" si="124"/>
        <v>0</v>
      </c>
      <c r="AI148" s="8">
        <f t="shared" si="125"/>
        <v>0</v>
      </c>
      <c r="AJ148" s="8">
        <f t="shared" si="138"/>
        <v>0</v>
      </c>
      <c r="AK148" s="8">
        <f t="shared" si="126"/>
        <v>0</v>
      </c>
      <c r="AL148" s="8">
        <f t="shared" si="127"/>
        <v>0</v>
      </c>
      <c r="AM148" s="8">
        <f t="shared" si="128"/>
        <v>0</v>
      </c>
      <c r="AN148" s="8">
        <f t="shared" si="129"/>
        <v>0</v>
      </c>
      <c r="AO148" s="8">
        <f t="shared" si="130"/>
        <v>175170</v>
      </c>
    </row>
    <row r="149" spans="1:41" s="20" customFormat="1" ht="44.25" customHeight="1">
      <c r="A149" s="10" t="s">
        <v>278</v>
      </c>
      <c r="B149" s="10"/>
      <c r="C149" s="10"/>
      <c r="D149" s="10"/>
      <c r="E149" s="11" t="s">
        <v>321</v>
      </c>
      <c r="F149" s="8">
        <f>F150</f>
        <v>6052077</v>
      </c>
      <c r="G149" s="8">
        <f aca="true" t="shared" si="139" ref="G149:AC149">G150</f>
        <v>4222077</v>
      </c>
      <c r="H149" s="8">
        <f t="shared" si="139"/>
        <v>0</v>
      </c>
      <c r="I149" s="8">
        <f t="shared" si="139"/>
        <v>0</v>
      </c>
      <c r="J149" s="8">
        <f t="shared" si="139"/>
        <v>0</v>
      </c>
      <c r="K149" s="8">
        <f t="shared" si="139"/>
        <v>0</v>
      </c>
      <c r="L149" s="8">
        <f t="shared" si="139"/>
        <v>0</v>
      </c>
      <c r="M149" s="8">
        <f t="shared" si="139"/>
        <v>0</v>
      </c>
      <c r="N149" s="8">
        <f t="shared" si="139"/>
        <v>0</v>
      </c>
      <c r="O149" s="8">
        <f t="shared" si="139"/>
        <v>0</v>
      </c>
      <c r="P149" s="8">
        <f t="shared" si="139"/>
        <v>0</v>
      </c>
      <c r="Q149" s="8">
        <f t="shared" si="139"/>
        <v>6052077</v>
      </c>
      <c r="R149" s="8">
        <f>R150</f>
        <v>1700000</v>
      </c>
      <c r="S149" s="8">
        <f t="shared" si="139"/>
        <v>0</v>
      </c>
      <c r="T149" s="8">
        <f t="shared" si="139"/>
        <v>0</v>
      </c>
      <c r="U149" s="8">
        <f t="shared" si="139"/>
        <v>0</v>
      </c>
      <c r="V149" s="8">
        <f t="shared" si="139"/>
        <v>1700000</v>
      </c>
      <c r="W149" s="8">
        <f t="shared" si="139"/>
        <v>0</v>
      </c>
      <c r="X149" s="8">
        <f t="shared" si="139"/>
        <v>0</v>
      </c>
      <c r="Y149" s="8">
        <f t="shared" si="139"/>
        <v>0</v>
      </c>
      <c r="Z149" s="8">
        <f t="shared" si="139"/>
        <v>0</v>
      </c>
      <c r="AA149" s="8">
        <f t="shared" si="139"/>
        <v>0</v>
      </c>
      <c r="AB149" s="8">
        <f t="shared" si="139"/>
        <v>0</v>
      </c>
      <c r="AC149" s="8">
        <f t="shared" si="139"/>
        <v>1700000</v>
      </c>
      <c r="AD149" s="8">
        <f t="shared" si="120"/>
        <v>7752077</v>
      </c>
      <c r="AE149" s="8">
        <f t="shared" si="121"/>
        <v>4222077</v>
      </c>
      <c r="AF149" s="8">
        <f t="shared" si="122"/>
        <v>0</v>
      </c>
      <c r="AG149" s="8">
        <f t="shared" si="123"/>
        <v>0</v>
      </c>
      <c r="AH149" s="8">
        <f t="shared" si="124"/>
        <v>1700000</v>
      </c>
      <c r="AI149" s="8">
        <f t="shared" si="125"/>
        <v>0</v>
      </c>
      <c r="AJ149" s="8">
        <f t="shared" si="138"/>
        <v>0</v>
      </c>
      <c r="AK149" s="8">
        <f t="shared" si="126"/>
        <v>0</v>
      </c>
      <c r="AL149" s="8">
        <f t="shared" si="127"/>
        <v>0</v>
      </c>
      <c r="AM149" s="8">
        <f t="shared" si="128"/>
        <v>0</v>
      </c>
      <c r="AN149" s="8">
        <f t="shared" si="129"/>
        <v>0</v>
      </c>
      <c r="AO149" s="8">
        <f t="shared" si="130"/>
        <v>7752077</v>
      </c>
    </row>
    <row r="150" spans="1:41" s="20" customFormat="1" ht="45" customHeight="1">
      <c r="A150" s="10" t="s">
        <v>279</v>
      </c>
      <c r="B150" s="10"/>
      <c r="C150" s="10"/>
      <c r="D150" s="10"/>
      <c r="E150" s="11" t="s">
        <v>321</v>
      </c>
      <c r="F150" s="8">
        <f>F151+F153+F156+F157+F158+F160+F159+F154+F152+F155</f>
        <v>6052077</v>
      </c>
      <c r="G150" s="8">
        <f aca="true" t="shared" si="140" ref="G150:AC150">G151+G153+G156+G157+G158+G160+G159+G154+G152+G155</f>
        <v>4222077</v>
      </c>
      <c r="H150" s="8">
        <f t="shared" si="140"/>
        <v>0</v>
      </c>
      <c r="I150" s="8">
        <f t="shared" si="140"/>
        <v>0</v>
      </c>
      <c r="J150" s="8">
        <f t="shared" si="140"/>
        <v>0</v>
      </c>
      <c r="K150" s="8">
        <f t="shared" si="140"/>
        <v>0</v>
      </c>
      <c r="L150" s="8">
        <f t="shared" si="140"/>
        <v>0</v>
      </c>
      <c r="M150" s="8">
        <f t="shared" si="140"/>
        <v>0</v>
      </c>
      <c r="N150" s="8">
        <f t="shared" si="140"/>
        <v>0</v>
      </c>
      <c r="O150" s="8">
        <f t="shared" si="140"/>
        <v>0</v>
      </c>
      <c r="P150" s="8">
        <f t="shared" si="140"/>
        <v>0</v>
      </c>
      <c r="Q150" s="8">
        <f t="shared" si="140"/>
        <v>6052077</v>
      </c>
      <c r="R150" s="8">
        <f t="shared" si="140"/>
        <v>1700000</v>
      </c>
      <c r="S150" s="8">
        <f t="shared" si="140"/>
        <v>0</v>
      </c>
      <c r="T150" s="8">
        <f t="shared" si="140"/>
        <v>0</v>
      </c>
      <c r="U150" s="8">
        <f t="shared" si="140"/>
        <v>0</v>
      </c>
      <c r="V150" s="8">
        <f t="shared" si="140"/>
        <v>1700000</v>
      </c>
      <c r="W150" s="8">
        <f t="shared" si="140"/>
        <v>0</v>
      </c>
      <c r="X150" s="8">
        <f t="shared" si="140"/>
        <v>0</v>
      </c>
      <c r="Y150" s="8">
        <f t="shared" si="140"/>
        <v>0</v>
      </c>
      <c r="Z150" s="8">
        <f t="shared" si="140"/>
        <v>0</v>
      </c>
      <c r="AA150" s="8">
        <f t="shared" si="140"/>
        <v>0</v>
      </c>
      <c r="AB150" s="8">
        <f t="shared" si="140"/>
        <v>0</v>
      </c>
      <c r="AC150" s="8">
        <f t="shared" si="140"/>
        <v>1700000</v>
      </c>
      <c r="AD150" s="8">
        <f t="shared" si="120"/>
        <v>7752077</v>
      </c>
      <c r="AE150" s="8">
        <f t="shared" si="121"/>
        <v>4222077</v>
      </c>
      <c r="AF150" s="8">
        <f t="shared" si="122"/>
        <v>0</v>
      </c>
      <c r="AG150" s="8">
        <f t="shared" si="123"/>
        <v>0</v>
      </c>
      <c r="AH150" s="8">
        <f t="shared" si="124"/>
        <v>1700000</v>
      </c>
      <c r="AI150" s="8">
        <f t="shared" si="125"/>
        <v>0</v>
      </c>
      <c r="AJ150" s="8">
        <f t="shared" si="138"/>
        <v>0</v>
      </c>
      <c r="AK150" s="8">
        <f t="shared" si="126"/>
        <v>0</v>
      </c>
      <c r="AL150" s="8">
        <f t="shared" si="127"/>
        <v>0</v>
      </c>
      <c r="AM150" s="8">
        <f t="shared" si="128"/>
        <v>0</v>
      </c>
      <c r="AN150" s="8">
        <f t="shared" si="129"/>
        <v>0</v>
      </c>
      <c r="AO150" s="8">
        <f t="shared" si="130"/>
        <v>7752077</v>
      </c>
    </row>
    <row r="151" spans="1:41" s="20" customFormat="1" ht="27" customHeight="1">
      <c r="A151" s="12" t="s">
        <v>280</v>
      </c>
      <c r="B151" s="12" t="s">
        <v>140</v>
      </c>
      <c r="C151" s="12" t="s">
        <v>135</v>
      </c>
      <c r="D151" s="12" t="s">
        <v>214</v>
      </c>
      <c r="E151" s="34" t="s">
        <v>136</v>
      </c>
      <c r="F151" s="13">
        <v>1830000</v>
      </c>
      <c r="G151" s="13"/>
      <c r="H151" s="13"/>
      <c r="I151" s="13"/>
      <c r="J151" s="13"/>
      <c r="K151" s="13">
        <f aca="true" t="shared" si="141" ref="K151:K160">M151+P151</f>
        <v>0</v>
      </c>
      <c r="L151" s="13"/>
      <c r="M151" s="13"/>
      <c r="N151" s="13"/>
      <c r="O151" s="13"/>
      <c r="P151" s="13"/>
      <c r="Q151" s="13">
        <f aca="true" t="shared" si="142" ref="Q151:Q160">F151+K151</f>
        <v>1830000</v>
      </c>
      <c r="R151" s="13"/>
      <c r="S151" s="13"/>
      <c r="T151" s="13"/>
      <c r="U151" s="13"/>
      <c r="V151" s="13"/>
      <c r="W151" s="13">
        <f aca="true" t="shared" si="143" ref="W151:W160">Y151+AB151</f>
        <v>0</v>
      </c>
      <c r="X151" s="13"/>
      <c r="Y151" s="13"/>
      <c r="Z151" s="13"/>
      <c r="AA151" s="13"/>
      <c r="AB151" s="13"/>
      <c r="AC151" s="13">
        <f>R151+W151</f>
        <v>0</v>
      </c>
      <c r="AD151" s="8">
        <f t="shared" si="120"/>
        <v>1830000</v>
      </c>
      <c r="AE151" s="8">
        <f t="shared" si="121"/>
        <v>0</v>
      </c>
      <c r="AF151" s="8">
        <f t="shared" si="122"/>
        <v>0</v>
      </c>
      <c r="AG151" s="8">
        <f t="shared" si="123"/>
        <v>0</v>
      </c>
      <c r="AH151" s="8">
        <f t="shared" si="124"/>
        <v>0</v>
      </c>
      <c r="AI151" s="8">
        <f t="shared" si="125"/>
        <v>0</v>
      </c>
      <c r="AJ151" s="8">
        <f t="shared" si="138"/>
        <v>0</v>
      </c>
      <c r="AK151" s="8">
        <f t="shared" si="126"/>
        <v>0</v>
      </c>
      <c r="AL151" s="8">
        <f t="shared" si="127"/>
        <v>0</v>
      </c>
      <c r="AM151" s="8">
        <f t="shared" si="128"/>
        <v>0</v>
      </c>
      <c r="AN151" s="8">
        <f t="shared" si="129"/>
        <v>0</v>
      </c>
      <c r="AO151" s="8">
        <f t="shared" si="130"/>
        <v>1830000</v>
      </c>
    </row>
    <row r="152" spans="1:41" s="20" customFormat="1" ht="60.75" customHeight="1">
      <c r="A152" s="12" t="s">
        <v>418</v>
      </c>
      <c r="B152" s="12" t="s">
        <v>419</v>
      </c>
      <c r="C152" s="12" t="s">
        <v>138</v>
      </c>
      <c r="D152" s="12" t="s">
        <v>140</v>
      </c>
      <c r="E152" s="35" t="s">
        <v>420</v>
      </c>
      <c r="F152" s="13">
        <f>G152+J152</f>
        <v>2644191</v>
      </c>
      <c r="G152" s="13">
        <v>2644191</v>
      </c>
      <c r="H152" s="13"/>
      <c r="I152" s="13"/>
      <c r="J152" s="13"/>
      <c r="K152" s="13">
        <f>M152+P152</f>
        <v>0</v>
      </c>
      <c r="L152" s="13"/>
      <c r="M152" s="13"/>
      <c r="N152" s="13"/>
      <c r="O152" s="13"/>
      <c r="P152" s="13"/>
      <c r="Q152" s="13">
        <f>F152+K152</f>
        <v>2644191</v>
      </c>
      <c r="R152" s="13"/>
      <c r="S152" s="13"/>
      <c r="T152" s="13"/>
      <c r="U152" s="13"/>
      <c r="V152" s="13"/>
      <c r="W152" s="13"/>
      <c r="X152" s="13"/>
      <c r="Y152" s="13"/>
      <c r="Z152" s="13"/>
      <c r="AA152" s="13"/>
      <c r="AB152" s="13"/>
      <c r="AC152" s="13"/>
      <c r="AD152" s="8">
        <f t="shared" si="120"/>
        <v>2644191</v>
      </c>
      <c r="AE152" s="8">
        <f t="shared" si="121"/>
        <v>2644191</v>
      </c>
      <c r="AF152" s="8">
        <f t="shared" si="122"/>
        <v>0</v>
      </c>
      <c r="AG152" s="8">
        <f t="shared" si="123"/>
        <v>0</v>
      </c>
      <c r="AH152" s="8">
        <f t="shared" si="124"/>
        <v>0</v>
      </c>
      <c r="AI152" s="8">
        <f t="shared" si="125"/>
        <v>0</v>
      </c>
      <c r="AJ152" s="8">
        <f t="shared" si="138"/>
        <v>0</v>
      </c>
      <c r="AK152" s="8">
        <f t="shared" si="126"/>
        <v>0</v>
      </c>
      <c r="AL152" s="8">
        <f t="shared" si="127"/>
        <v>0</v>
      </c>
      <c r="AM152" s="8">
        <f t="shared" si="128"/>
        <v>0</v>
      </c>
      <c r="AN152" s="8">
        <f t="shared" si="129"/>
        <v>0</v>
      </c>
      <c r="AO152" s="8">
        <f t="shared" si="130"/>
        <v>2644191</v>
      </c>
    </row>
    <row r="153" spans="1:41" s="20" customFormat="1" ht="25.5" customHeight="1">
      <c r="A153" s="12" t="s">
        <v>281</v>
      </c>
      <c r="B153" s="12" t="s">
        <v>219</v>
      </c>
      <c r="C153" s="12" t="s">
        <v>138</v>
      </c>
      <c r="D153" s="12" t="s">
        <v>140</v>
      </c>
      <c r="E153" s="34" t="s">
        <v>220</v>
      </c>
      <c r="F153" s="13">
        <f aca="true" t="shared" si="144" ref="F153:F160">G153+J153</f>
        <v>880000</v>
      </c>
      <c r="G153" s="13">
        <v>880000</v>
      </c>
      <c r="H153" s="13"/>
      <c r="I153" s="13"/>
      <c r="J153" s="13"/>
      <c r="K153" s="13">
        <f t="shared" si="141"/>
        <v>0</v>
      </c>
      <c r="L153" s="13"/>
      <c r="M153" s="13"/>
      <c r="N153" s="13"/>
      <c r="O153" s="13"/>
      <c r="P153" s="13"/>
      <c r="Q153" s="13">
        <f t="shared" si="142"/>
        <v>880000</v>
      </c>
      <c r="R153" s="13">
        <f aca="true" t="shared" si="145" ref="R153:R160">S153+V153</f>
        <v>0</v>
      </c>
      <c r="S153" s="13"/>
      <c r="T153" s="13"/>
      <c r="U153" s="13"/>
      <c r="V153" s="13"/>
      <c r="W153" s="13">
        <f t="shared" si="143"/>
        <v>0</v>
      </c>
      <c r="X153" s="13"/>
      <c r="Y153" s="13"/>
      <c r="Z153" s="13"/>
      <c r="AA153" s="13"/>
      <c r="AB153" s="13"/>
      <c r="AC153" s="13">
        <f aca="true" t="shared" si="146" ref="AC153:AC160">R153+W153</f>
        <v>0</v>
      </c>
      <c r="AD153" s="8">
        <f aca="true" t="shared" si="147" ref="AD153:AI161">F153+R153</f>
        <v>880000</v>
      </c>
      <c r="AE153" s="8">
        <f t="shared" si="147"/>
        <v>880000</v>
      </c>
      <c r="AF153" s="8">
        <f t="shared" si="147"/>
        <v>0</v>
      </c>
      <c r="AG153" s="8">
        <f t="shared" si="147"/>
        <v>0</v>
      </c>
      <c r="AH153" s="8">
        <f t="shared" si="147"/>
        <v>0</v>
      </c>
      <c r="AI153" s="8">
        <f t="shared" si="147"/>
        <v>0</v>
      </c>
      <c r="AJ153" s="8">
        <f t="shared" si="138"/>
        <v>0</v>
      </c>
      <c r="AK153" s="8">
        <f aca="true" t="shared" si="148" ref="AK153:AO161">M153+Y153</f>
        <v>0</v>
      </c>
      <c r="AL153" s="8">
        <f t="shared" si="148"/>
        <v>0</v>
      </c>
      <c r="AM153" s="8">
        <f t="shared" si="148"/>
        <v>0</v>
      </c>
      <c r="AN153" s="8">
        <f t="shared" si="148"/>
        <v>0</v>
      </c>
      <c r="AO153" s="8">
        <f t="shared" si="148"/>
        <v>880000</v>
      </c>
    </row>
    <row r="154" spans="1:41" s="20" customFormat="1" ht="48.75" customHeight="1">
      <c r="A154" s="12" t="s">
        <v>417</v>
      </c>
      <c r="B154" s="12" t="s">
        <v>336</v>
      </c>
      <c r="C154" s="12" t="s">
        <v>138</v>
      </c>
      <c r="D154" s="12" t="s">
        <v>157</v>
      </c>
      <c r="E154" s="9" t="s">
        <v>337</v>
      </c>
      <c r="F154" s="13">
        <f>G154+J154</f>
        <v>186520</v>
      </c>
      <c r="G154" s="13">
        <v>186520</v>
      </c>
      <c r="H154" s="13"/>
      <c r="I154" s="13"/>
      <c r="J154" s="13"/>
      <c r="K154" s="13">
        <f>M154+P154</f>
        <v>0</v>
      </c>
      <c r="L154" s="13"/>
      <c r="M154" s="13"/>
      <c r="N154" s="13"/>
      <c r="O154" s="13"/>
      <c r="P154" s="13"/>
      <c r="Q154" s="13">
        <f t="shared" si="142"/>
        <v>186520</v>
      </c>
      <c r="R154" s="13">
        <f>S154+V154</f>
        <v>0</v>
      </c>
      <c r="S154" s="13"/>
      <c r="T154" s="13"/>
      <c r="U154" s="13"/>
      <c r="V154" s="13"/>
      <c r="W154" s="13">
        <f>Y154+AB154</f>
        <v>0</v>
      </c>
      <c r="X154" s="13"/>
      <c r="Y154" s="13"/>
      <c r="Z154" s="13"/>
      <c r="AA154" s="13"/>
      <c r="AB154" s="13"/>
      <c r="AC154" s="13">
        <f t="shared" si="146"/>
        <v>0</v>
      </c>
      <c r="AD154" s="8">
        <f t="shared" si="147"/>
        <v>186520</v>
      </c>
      <c r="AE154" s="8">
        <f t="shared" si="147"/>
        <v>186520</v>
      </c>
      <c r="AF154" s="8">
        <f t="shared" si="147"/>
        <v>0</v>
      </c>
      <c r="AG154" s="8">
        <f t="shared" si="147"/>
        <v>0</v>
      </c>
      <c r="AH154" s="8">
        <f t="shared" si="147"/>
        <v>0</v>
      </c>
      <c r="AI154" s="8">
        <f t="shared" si="147"/>
        <v>0</v>
      </c>
      <c r="AJ154" s="8">
        <f t="shared" si="138"/>
        <v>0</v>
      </c>
      <c r="AK154" s="8">
        <f t="shared" si="148"/>
        <v>0</v>
      </c>
      <c r="AL154" s="8">
        <f t="shared" si="148"/>
        <v>0</v>
      </c>
      <c r="AM154" s="8">
        <f t="shared" si="148"/>
        <v>0</v>
      </c>
      <c r="AN154" s="8">
        <f t="shared" si="148"/>
        <v>0</v>
      </c>
      <c r="AO154" s="8">
        <f t="shared" si="148"/>
        <v>186520</v>
      </c>
    </row>
    <row r="155" spans="1:41" s="20" customFormat="1" ht="71.25" customHeight="1">
      <c r="A155" s="12" t="s">
        <v>437</v>
      </c>
      <c r="B155" s="12" t="s">
        <v>438</v>
      </c>
      <c r="C155" s="12" t="s">
        <v>138</v>
      </c>
      <c r="D155" s="12"/>
      <c r="E155" s="9" t="s">
        <v>439</v>
      </c>
      <c r="F155" s="13">
        <f>G155+J155</f>
        <v>0</v>
      </c>
      <c r="G155" s="13"/>
      <c r="H155" s="13"/>
      <c r="I155" s="13"/>
      <c r="J155" s="13"/>
      <c r="K155" s="13">
        <f>M155+P155</f>
        <v>0</v>
      </c>
      <c r="L155" s="13"/>
      <c r="M155" s="13"/>
      <c r="N155" s="13"/>
      <c r="O155" s="13"/>
      <c r="P155" s="13"/>
      <c r="Q155" s="13">
        <f>F155+K155</f>
        <v>0</v>
      </c>
      <c r="R155" s="13">
        <f>S155+V155</f>
        <v>200000</v>
      </c>
      <c r="S155" s="13"/>
      <c r="T155" s="13"/>
      <c r="U155" s="13"/>
      <c r="V155" s="13">
        <v>200000</v>
      </c>
      <c r="W155" s="13">
        <f>Y155+AB155</f>
        <v>0</v>
      </c>
      <c r="X155" s="13"/>
      <c r="Y155" s="13"/>
      <c r="Z155" s="13"/>
      <c r="AA155" s="13"/>
      <c r="AB155" s="13"/>
      <c r="AC155" s="13">
        <f>R155+W155</f>
        <v>200000</v>
      </c>
      <c r="AD155" s="8">
        <f aca="true" t="shared" si="149" ref="AD155:AO155">F155+R155</f>
        <v>200000</v>
      </c>
      <c r="AE155" s="8">
        <f t="shared" si="149"/>
        <v>0</v>
      </c>
      <c r="AF155" s="8">
        <f t="shared" si="149"/>
        <v>0</v>
      </c>
      <c r="AG155" s="8">
        <f t="shared" si="149"/>
        <v>0</v>
      </c>
      <c r="AH155" s="8">
        <f t="shared" si="149"/>
        <v>200000</v>
      </c>
      <c r="AI155" s="8">
        <f t="shared" si="149"/>
        <v>0</v>
      </c>
      <c r="AJ155" s="8">
        <f t="shared" si="149"/>
        <v>0</v>
      </c>
      <c r="AK155" s="8">
        <f t="shared" si="149"/>
        <v>0</v>
      </c>
      <c r="AL155" s="8">
        <f t="shared" si="149"/>
        <v>0</v>
      </c>
      <c r="AM155" s="8">
        <f t="shared" si="149"/>
        <v>0</v>
      </c>
      <c r="AN155" s="8">
        <f t="shared" si="149"/>
        <v>0</v>
      </c>
      <c r="AO155" s="8">
        <f t="shared" si="149"/>
        <v>200000</v>
      </c>
    </row>
    <row r="156" spans="1:41" s="20" customFormat="1" ht="81" customHeight="1">
      <c r="A156" s="12" t="s">
        <v>400</v>
      </c>
      <c r="B156" s="12" t="s">
        <v>401</v>
      </c>
      <c r="C156" s="12" t="s">
        <v>138</v>
      </c>
      <c r="D156" s="12"/>
      <c r="E156" s="9" t="s">
        <v>436</v>
      </c>
      <c r="F156" s="13">
        <f t="shared" si="144"/>
        <v>0</v>
      </c>
      <c r="G156" s="13"/>
      <c r="H156" s="13"/>
      <c r="I156" s="13"/>
      <c r="J156" s="13"/>
      <c r="K156" s="13">
        <f t="shared" si="141"/>
        <v>0</v>
      </c>
      <c r="L156" s="13"/>
      <c r="M156" s="13"/>
      <c r="N156" s="13"/>
      <c r="O156" s="13"/>
      <c r="P156" s="13"/>
      <c r="Q156" s="13">
        <f t="shared" si="142"/>
        <v>0</v>
      </c>
      <c r="R156" s="13">
        <f t="shared" si="145"/>
        <v>1500000</v>
      </c>
      <c r="S156" s="13"/>
      <c r="T156" s="13"/>
      <c r="U156" s="13"/>
      <c r="V156" s="13">
        <v>1500000</v>
      </c>
      <c r="W156" s="13">
        <f t="shared" si="143"/>
        <v>0</v>
      </c>
      <c r="X156" s="13"/>
      <c r="Y156" s="13"/>
      <c r="Z156" s="13"/>
      <c r="AA156" s="13"/>
      <c r="AB156" s="13"/>
      <c r="AC156" s="13">
        <f t="shared" si="146"/>
        <v>1500000</v>
      </c>
      <c r="AD156" s="8">
        <f t="shared" si="147"/>
        <v>1500000</v>
      </c>
      <c r="AE156" s="8">
        <f t="shared" si="147"/>
        <v>0</v>
      </c>
      <c r="AF156" s="8">
        <f t="shared" si="147"/>
        <v>0</v>
      </c>
      <c r="AG156" s="8">
        <f t="shared" si="147"/>
        <v>0</v>
      </c>
      <c r="AH156" s="8">
        <f t="shared" si="147"/>
        <v>1500000</v>
      </c>
      <c r="AI156" s="8">
        <f t="shared" si="147"/>
        <v>0</v>
      </c>
      <c r="AJ156" s="8">
        <f t="shared" si="138"/>
        <v>0</v>
      </c>
      <c r="AK156" s="8">
        <f t="shared" si="148"/>
        <v>0</v>
      </c>
      <c r="AL156" s="8">
        <f t="shared" si="148"/>
        <v>0</v>
      </c>
      <c r="AM156" s="8">
        <f t="shared" si="148"/>
        <v>0</v>
      </c>
      <c r="AN156" s="8">
        <f t="shared" si="148"/>
        <v>0</v>
      </c>
      <c r="AO156" s="8">
        <f t="shared" si="148"/>
        <v>1500000</v>
      </c>
    </row>
    <row r="157" spans="1:41" s="20" customFormat="1" ht="50.25" customHeight="1" hidden="1">
      <c r="A157" s="12" t="s">
        <v>282</v>
      </c>
      <c r="B157" s="12" t="s">
        <v>217</v>
      </c>
      <c r="C157" s="12" t="s">
        <v>138</v>
      </c>
      <c r="D157" s="12" t="s">
        <v>139</v>
      </c>
      <c r="E157" s="9" t="s">
        <v>218</v>
      </c>
      <c r="F157" s="13">
        <f t="shared" si="144"/>
        <v>0</v>
      </c>
      <c r="G157" s="13"/>
      <c r="H157" s="13"/>
      <c r="I157" s="13"/>
      <c r="J157" s="13"/>
      <c r="K157" s="13">
        <f t="shared" si="141"/>
        <v>0</v>
      </c>
      <c r="L157" s="13"/>
      <c r="M157" s="13"/>
      <c r="N157" s="13"/>
      <c r="O157" s="13"/>
      <c r="P157" s="13"/>
      <c r="Q157" s="13">
        <f t="shared" si="142"/>
        <v>0</v>
      </c>
      <c r="R157" s="13">
        <f t="shared" si="145"/>
        <v>0</v>
      </c>
      <c r="S157" s="13"/>
      <c r="T157" s="13"/>
      <c r="U157" s="13"/>
      <c r="V157" s="13"/>
      <c r="W157" s="13">
        <f t="shared" si="143"/>
        <v>0</v>
      </c>
      <c r="X157" s="13"/>
      <c r="Y157" s="13"/>
      <c r="Z157" s="13"/>
      <c r="AA157" s="13"/>
      <c r="AB157" s="13"/>
      <c r="AC157" s="13">
        <f t="shared" si="146"/>
        <v>0</v>
      </c>
      <c r="AD157" s="8">
        <f t="shared" si="147"/>
        <v>0</v>
      </c>
      <c r="AE157" s="8">
        <f t="shared" si="147"/>
        <v>0</v>
      </c>
      <c r="AF157" s="8">
        <f t="shared" si="147"/>
        <v>0</v>
      </c>
      <c r="AG157" s="8">
        <f t="shared" si="147"/>
        <v>0</v>
      </c>
      <c r="AH157" s="8">
        <f t="shared" si="147"/>
        <v>0</v>
      </c>
      <c r="AI157" s="8">
        <f t="shared" si="147"/>
        <v>0</v>
      </c>
      <c r="AJ157" s="8">
        <f t="shared" si="138"/>
        <v>0</v>
      </c>
      <c r="AK157" s="8">
        <f t="shared" si="148"/>
        <v>0</v>
      </c>
      <c r="AL157" s="8">
        <f t="shared" si="148"/>
        <v>0</v>
      </c>
      <c r="AM157" s="8">
        <f t="shared" si="148"/>
        <v>0</v>
      </c>
      <c r="AN157" s="8">
        <f t="shared" si="148"/>
        <v>0</v>
      </c>
      <c r="AO157" s="8">
        <f t="shared" si="148"/>
        <v>0</v>
      </c>
    </row>
    <row r="158" spans="1:41" s="20" customFormat="1" ht="63" customHeight="1">
      <c r="A158" s="12" t="s">
        <v>283</v>
      </c>
      <c r="B158" s="12" t="s">
        <v>215</v>
      </c>
      <c r="C158" s="12" t="s">
        <v>138</v>
      </c>
      <c r="D158" s="12" t="s">
        <v>137</v>
      </c>
      <c r="E158" s="9" t="s">
        <v>216</v>
      </c>
      <c r="F158" s="13">
        <f t="shared" si="144"/>
        <v>60000</v>
      </c>
      <c r="G158" s="13">
        <v>60000</v>
      </c>
      <c r="H158" s="13"/>
      <c r="I158" s="13"/>
      <c r="J158" s="13"/>
      <c r="K158" s="13">
        <f t="shared" si="141"/>
        <v>0</v>
      </c>
      <c r="L158" s="13"/>
      <c r="M158" s="13"/>
      <c r="N158" s="13"/>
      <c r="O158" s="13"/>
      <c r="P158" s="13"/>
      <c r="Q158" s="13">
        <f t="shared" si="142"/>
        <v>60000</v>
      </c>
      <c r="R158" s="13">
        <f t="shared" si="145"/>
        <v>0</v>
      </c>
      <c r="S158" s="13"/>
      <c r="T158" s="13"/>
      <c r="U158" s="13"/>
      <c r="V158" s="13"/>
      <c r="W158" s="13">
        <f t="shared" si="143"/>
        <v>0</v>
      </c>
      <c r="X158" s="13"/>
      <c r="Y158" s="13"/>
      <c r="Z158" s="13"/>
      <c r="AA158" s="13"/>
      <c r="AB158" s="13"/>
      <c r="AC158" s="13">
        <f t="shared" si="146"/>
        <v>0</v>
      </c>
      <c r="AD158" s="8">
        <f t="shared" si="147"/>
        <v>60000</v>
      </c>
      <c r="AE158" s="8">
        <f t="shared" si="147"/>
        <v>60000</v>
      </c>
      <c r="AF158" s="8">
        <f t="shared" si="147"/>
        <v>0</v>
      </c>
      <c r="AG158" s="8">
        <f t="shared" si="147"/>
        <v>0</v>
      </c>
      <c r="AH158" s="8">
        <f t="shared" si="147"/>
        <v>0</v>
      </c>
      <c r="AI158" s="8">
        <f t="shared" si="147"/>
        <v>0</v>
      </c>
      <c r="AJ158" s="8">
        <f t="shared" si="138"/>
        <v>0</v>
      </c>
      <c r="AK158" s="8">
        <f t="shared" si="148"/>
        <v>0</v>
      </c>
      <c r="AL158" s="8">
        <f t="shared" si="148"/>
        <v>0</v>
      </c>
      <c r="AM158" s="8">
        <f t="shared" si="148"/>
        <v>0</v>
      </c>
      <c r="AN158" s="8">
        <f t="shared" si="148"/>
        <v>0</v>
      </c>
      <c r="AO158" s="8">
        <f t="shared" si="148"/>
        <v>60000</v>
      </c>
    </row>
    <row r="159" spans="1:41" s="20" customFormat="1" ht="48.75" customHeight="1" hidden="1">
      <c r="A159" s="12" t="s">
        <v>376</v>
      </c>
      <c r="B159" s="12" t="s">
        <v>377</v>
      </c>
      <c r="C159" s="12" t="s">
        <v>138</v>
      </c>
      <c r="D159" s="12" t="s">
        <v>141</v>
      </c>
      <c r="E159" s="33" t="s">
        <v>378</v>
      </c>
      <c r="F159" s="13">
        <f t="shared" si="144"/>
        <v>0</v>
      </c>
      <c r="G159" s="13"/>
      <c r="H159" s="13"/>
      <c r="I159" s="13"/>
      <c r="J159" s="13"/>
      <c r="K159" s="13">
        <f>M159+P159</f>
        <v>0</v>
      </c>
      <c r="L159" s="13"/>
      <c r="M159" s="13"/>
      <c r="N159" s="13"/>
      <c r="O159" s="13"/>
      <c r="P159" s="13"/>
      <c r="Q159" s="13">
        <f t="shared" si="142"/>
        <v>0</v>
      </c>
      <c r="R159" s="13">
        <f t="shared" si="145"/>
        <v>0</v>
      </c>
      <c r="S159" s="13"/>
      <c r="T159" s="13"/>
      <c r="U159" s="13"/>
      <c r="V159" s="13"/>
      <c r="W159" s="13">
        <f>Y159+AB159</f>
        <v>0</v>
      </c>
      <c r="X159" s="13"/>
      <c r="Y159" s="13"/>
      <c r="Z159" s="13"/>
      <c r="AA159" s="13"/>
      <c r="AB159" s="13"/>
      <c r="AC159" s="13">
        <f t="shared" si="146"/>
        <v>0</v>
      </c>
      <c r="AD159" s="8">
        <f t="shared" si="147"/>
        <v>0</v>
      </c>
      <c r="AE159" s="8">
        <f t="shared" si="147"/>
        <v>0</v>
      </c>
      <c r="AF159" s="8">
        <f t="shared" si="147"/>
        <v>0</v>
      </c>
      <c r="AG159" s="8">
        <f t="shared" si="147"/>
        <v>0</v>
      </c>
      <c r="AH159" s="8">
        <f t="shared" si="147"/>
        <v>0</v>
      </c>
      <c r="AI159" s="8">
        <f t="shared" si="147"/>
        <v>0</v>
      </c>
      <c r="AJ159" s="8">
        <f t="shared" si="138"/>
        <v>0</v>
      </c>
      <c r="AK159" s="8">
        <f t="shared" si="148"/>
        <v>0</v>
      </c>
      <c r="AL159" s="8">
        <f t="shared" si="148"/>
        <v>0</v>
      </c>
      <c r="AM159" s="8">
        <f t="shared" si="148"/>
        <v>0</v>
      </c>
      <c r="AN159" s="8">
        <f t="shared" si="148"/>
        <v>0</v>
      </c>
      <c r="AO159" s="8">
        <f t="shared" si="148"/>
        <v>0</v>
      </c>
    </row>
    <row r="160" spans="1:41" s="20" customFormat="1" ht="39.75" customHeight="1">
      <c r="A160" s="12" t="s">
        <v>284</v>
      </c>
      <c r="B160" s="12" t="s">
        <v>221</v>
      </c>
      <c r="C160" s="12" t="s">
        <v>138</v>
      </c>
      <c r="D160" s="12" t="s">
        <v>141</v>
      </c>
      <c r="E160" s="33" t="s">
        <v>222</v>
      </c>
      <c r="F160" s="13">
        <f t="shared" si="144"/>
        <v>451366</v>
      </c>
      <c r="G160" s="13">
        <v>451366</v>
      </c>
      <c r="H160" s="13"/>
      <c r="I160" s="13"/>
      <c r="J160" s="13"/>
      <c r="K160" s="13">
        <f t="shared" si="141"/>
        <v>0</v>
      </c>
      <c r="L160" s="13"/>
      <c r="M160" s="13"/>
      <c r="N160" s="13"/>
      <c r="O160" s="13"/>
      <c r="P160" s="13"/>
      <c r="Q160" s="13">
        <f t="shared" si="142"/>
        <v>451366</v>
      </c>
      <c r="R160" s="13">
        <f t="shared" si="145"/>
        <v>0</v>
      </c>
      <c r="S160" s="13"/>
      <c r="T160" s="13"/>
      <c r="U160" s="13"/>
      <c r="V160" s="13"/>
      <c r="W160" s="13">
        <f t="shared" si="143"/>
        <v>0</v>
      </c>
      <c r="X160" s="13"/>
      <c r="Y160" s="13"/>
      <c r="Z160" s="13"/>
      <c r="AA160" s="13"/>
      <c r="AB160" s="13"/>
      <c r="AC160" s="13">
        <f t="shared" si="146"/>
        <v>0</v>
      </c>
      <c r="AD160" s="8">
        <f t="shared" si="147"/>
        <v>451366</v>
      </c>
      <c r="AE160" s="8">
        <f t="shared" si="147"/>
        <v>451366</v>
      </c>
      <c r="AF160" s="8">
        <f t="shared" si="147"/>
        <v>0</v>
      </c>
      <c r="AG160" s="8">
        <f t="shared" si="147"/>
        <v>0</v>
      </c>
      <c r="AH160" s="8">
        <f t="shared" si="147"/>
        <v>0</v>
      </c>
      <c r="AI160" s="8">
        <f t="shared" si="147"/>
        <v>0</v>
      </c>
      <c r="AJ160" s="8">
        <f t="shared" si="138"/>
        <v>0</v>
      </c>
      <c r="AK160" s="8">
        <f t="shared" si="148"/>
        <v>0</v>
      </c>
      <c r="AL160" s="8">
        <f t="shared" si="148"/>
        <v>0</v>
      </c>
      <c r="AM160" s="8">
        <f t="shared" si="148"/>
        <v>0</v>
      </c>
      <c r="AN160" s="8">
        <f t="shared" si="148"/>
        <v>0</v>
      </c>
      <c r="AO160" s="8">
        <f t="shared" si="148"/>
        <v>451366</v>
      </c>
    </row>
    <row r="161" spans="1:41" s="24" customFormat="1" ht="31.5" customHeight="1">
      <c r="A161" s="53" t="s">
        <v>1</v>
      </c>
      <c r="B161" s="53"/>
      <c r="C161" s="53"/>
      <c r="D161" s="53"/>
      <c r="E161" s="53"/>
      <c r="F161" s="8">
        <f aca="true" t="shared" si="150" ref="F161:AC161">F17+F20+F60+F79+F141+F149</f>
        <v>183814853</v>
      </c>
      <c r="G161" s="8">
        <f t="shared" si="150"/>
        <v>181984853</v>
      </c>
      <c r="H161" s="8">
        <f t="shared" si="150"/>
        <v>48384275</v>
      </c>
      <c r="I161" s="8">
        <f t="shared" si="150"/>
        <v>6660350</v>
      </c>
      <c r="J161" s="8">
        <f t="shared" si="150"/>
        <v>0</v>
      </c>
      <c r="K161" s="8">
        <f t="shared" si="150"/>
        <v>7986142</v>
      </c>
      <c r="L161" s="8">
        <f>L17+L20+L60+L79+L141+L149</f>
        <v>7324890</v>
      </c>
      <c r="M161" s="8">
        <f t="shared" si="150"/>
        <v>636252</v>
      </c>
      <c r="N161" s="8">
        <f t="shared" si="150"/>
        <v>63025</v>
      </c>
      <c r="O161" s="8">
        <f t="shared" si="150"/>
        <v>27244</v>
      </c>
      <c r="P161" s="8">
        <f t="shared" si="150"/>
        <v>7349890</v>
      </c>
      <c r="Q161" s="8">
        <f t="shared" si="150"/>
        <v>191800995</v>
      </c>
      <c r="R161" s="8">
        <f t="shared" si="150"/>
        <v>6673370.52</v>
      </c>
      <c r="S161" s="8">
        <f t="shared" si="150"/>
        <v>4973370.52</v>
      </c>
      <c r="T161" s="8">
        <f t="shared" si="150"/>
        <v>28999</v>
      </c>
      <c r="U161" s="8">
        <f t="shared" si="150"/>
        <v>0</v>
      </c>
      <c r="V161" s="8">
        <f t="shared" si="150"/>
        <v>1700000</v>
      </c>
      <c r="W161" s="8">
        <f t="shared" si="150"/>
        <v>1379761</v>
      </c>
      <c r="X161" s="8">
        <f>X17+X20+X60+X79+X141+X149</f>
        <v>1379761</v>
      </c>
      <c r="Y161" s="8">
        <f t="shared" si="150"/>
        <v>0</v>
      </c>
      <c r="Z161" s="8">
        <f t="shared" si="150"/>
        <v>0</v>
      </c>
      <c r="AA161" s="8">
        <f t="shared" si="150"/>
        <v>0</v>
      </c>
      <c r="AB161" s="8">
        <f t="shared" si="150"/>
        <v>1379761</v>
      </c>
      <c r="AC161" s="8">
        <f t="shared" si="150"/>
        <v>8053131.52</v>
      </c>
      <c r="AD161" s="8">
        <f t="shared" si="147"/>
        <v>190488223.52</v>
      </c>
      <c r="AE161" s="8">
        <f t="shared" si="147"/>
        <v>186958223.52</v>
      </c>
      <c r="AF161" s="8">
        <f t="shared" si="147"/>
        <v>48413274</v>
      </c>
      <c r="AG161" s="8">
        <f t="shared" si="147"/>
        <v>6660350</v>
      </c>
      <c r="AH161" s="8">
        <f t="shared" si="147"/>
        <v>1700000</v>
      </c>
      <c r="AI161" s="8">
        <f t="shared" si="147"/>
        <v>9365903</v>
      </c>
      <c r="AJ161" s="8">
        <f t="shared" si="138"/>
        <v>8704651</v>
      </c>
      <c r="AK161" s="8">
        <f t="shared" si="148"/>
        <v>636252</v>
      </c>
      <c r="AL161" s="8">
        <f t="shared" si="148"/>
        <v>63025</v>
      </c>
      <c r="AM161" s="8">
        <f t="shared" si="148"/>
        <v>27244</v>
      </c>
      <c r="AN161" s="8">
        <f t="shared" si="148"/>
        <v>8729651</v>
      </c>
      <c r="AO161" s="8">
        <f t="shared" si="148"/>
        <v>199854126.52</v>
      </c>
    </row>
    <row r="162" spans="1:17" s="25" customFormat="1" ht="94.5" customHeight="1" hidden="1">
      <c r="A162" s="61" t="s">
        <v>2</v>
      </c>
      <c r="B162" s="62"/>
      <c r="C162" s="62"/>
      <c r="D162" s="62"/>
      <c r="E162" s="63"/>
      <c r="F162" s="8" t="e">
        <f>#REF!+#REF!+#REF!+#REF!</f>
        <v>#REF!</v>
      </c>
      <c r="G162" s="8"/>
      <c r="H162" s="8" t="e">
        <f>#REF!+#REF!+#REF!+#REF!</f>
        <v>#REF!</v>
      </c>
      <c r="I162" s="8" t="e">
        <f>#REF!+#REF!+#REF!+#REF!</f>
        <v>#REF!</v>
      </c>
      <c r="J162" s="8"/>
      <c r="K162" s="8" t="e">
        <f>#REF!+#REF!+#REF!+#REF!</f>
        <v>#REF!</v>
      </c>
      <c r="L162" s="8"/>
      <c r="M162" s="8" t="e">
        <f>#REF!+#REF!+#REF!+#REF!</f>
        <v>#REF!</v>
      </c>
      <c r="N162" s="8" t="e">
        <f>#REF!+#REF!+#REF!+#REF!</f>
        <v>#REF!</v>
      </c>
      <c r="O162" s="8" t="e">
        <f>#REF!+#REF!+#REF!+#REF!</f>
        <v>#REF!</v>
      </c>
      <c r="P162" s="8" t="e">
        <f>#REF!+#REF!+#REF!+#REF!</f>
        <v>#REF!</v>
      </c>
      <c r="Q162" s="8" t="e">
        <f>F162+K162</f>
        <v>#REF!</v>
      </c>
    </row>
    <row r="163" spans="1:17" s="25" customFormat="1" ht="94.5" customHeight="1" hidden="1">
      <c r="A163" s="61" t="s">
        <v>3</v>
      </c>
      <c r="B163" s="62"/>
      <c r="C163" s="62"/>
      <c r="D163" s="62"/>
      <c r="E163" s="63"/>
      <c r="F163" s="8" t="e">
        <f>#REF!+#REF!+#REF!+#REF!+F18</f>
        <v>#REF!</v>
      </c>
      <c r="G163" s="8"/>
      <c r="H163" s="8" t="e">
        <f>#REF!+#REF!+#REF!+#REF!+H18</f>
        <v>#REF!</v>
      </c>
      <c r="I163" s="8" t="e">
        <f>#REF!+#REF!+#REF!+#REF!+I18</f>
        <v>#REF!</v>
      </c>
      <c r="J163" s="8"/>
      <c r="K163" s="8" t="e">
        <f>#REF!+#REF!+#REF!+#REF!+K18</f>
        <v>#REF!</v>
      </c>
      <c r="L163" s="8"/>
      <c r="M163" s="8" t="e">
        <f>#REF!+#REF!+#REF!+#REF!+M18</f>
        <v>#REF!</v>
      </c>
      <c r="N163" s="8" t="e">
        <f>#REF!+#REF!+#REF!+#REF!+N18</f>
        <v>#REF!</v>
      </c>
      <c r="O163" s="8" t="e">
        <f>#REF!+#REF!+#REF!+#REF!+O18</f>
        <v>#REF!</v>
      </c>
      <c r="P163" s="8" t="e">
        <f>#REF!+#REF!+#REF!+#REF!+P18</f>
        <v>#REF!</v>
      </c>
      <c r="Q163" s="8" t="e">
        <f>F163+K163</f>
        <v>#REF!</v>
      </c>
    </row>
    <row r="164" spans="1:17" s="18" customFormat="1" ht="24.75" customHeight="1">
      <c r="A164" s="26"/>
      <c r="B164" s="26"/>
      <c r="C164" s="26"/>
      <c r="D164" s="26"/>
      <c r="E164" s="14"/>
      <c r="F164" s="14"/>
      <c r="G164" s="14"/>
      <c r="H164" s="14"/>
      <c r="I164" s="14"/>
      <c r="J164" s="14"/>
      <c r="K164" s="14"/>
      <c r="L164" s="14"/>
      <c r="M164" s="14"/>
      <c r="N164" s="14"/>
      <c r="O164" s="14"/>
      <c r="P164" s="14"/>
      <c r="Q164" s="14"/>
    </row>
    <row r="165" spans="30:251" s="47" customFormat="1" ht="94.5" customHeight="1">
      <c r="AD165" s="44" t="s">
        <v>432</v>
      </c>
      <c r="AE165" s="45"/>
      <c r="AF165" s="46"/>
      <c r="AG165" s="46"/>
      <c r="AI165" s="46"/>
      <c r="AJ165" s="46"/>
      <c r="AK165" s="46"/>
      <c r="AL165" s="46"/>
      <c r="AM165" s="46"/>
      <c r="AN165" s="50" t="s">
        <v>433</v>
      </c>
      <c r="AO165" s="50"/>
      <c r="II165" s="46"/>
      <c r="IJ165" s="46"/>
      <c r="IK165" s="46"/>
      <c r="IL165" s="46"/>
      <c r="IM165" s="46"/>
      <c r="IN165" s="46"/>
      <c r="IO165" s="46"/>
      <c r="IP165" s="46"/>
      <c r="IQ165" s="46"/>
    </row>
    <row r="166" spans="6:17" s="18" customFormat="1" ht="24.75" customHeight="1">
      <c r="F166" s="14"/>
      <c r="G166" s="14"/>
      <c r="H166" s="14"/>
      <c r="I166" s="14"/>
      <c r="J166" s="14"/>
      <c r="K166" s="14"/>
      <c r="L166" s="14"/>
      <c r="M166" s="14"/>
      <c r="N166" s="14"/>
      <c r="O166" s="14"/>
      <c r="P166" s="14"/>
      <c r="Q166" s="14"/>
    </row>
    <row r="167" spans="6:17" s="18" customFormat="1" ht="24.75" customHeight="1">
      <c r="F167" s="14"/>
      <c r="G167" s="14"/>
      <c r="H167" s="14"/>
      <c r="I167" s="14"/>
      <c r="J167" s="14"/>
      <c r="K167" s="14"/>
      <c r="L167" s="14"/>
      <c r="M167" s="14"/>
      <c r="N167" s="14"/>
      <c r="O167" s="14"/>
      <c r="P167" s="14"/>
      <c r="Q167" s="14"/>
    </row>
    <row r="168" spans="6:17" s="27" customFormat="1" ht="27.75" customHeight="1">
      <c r="F168" s="64"/>
      <c r="G168" s="64"/>
      <c r="H168" s="64"/>
      <c r="I168" s="7"/>
      <c r="J168" s="7"/>
      <c r="K168" s="7"/>
      <c r="L168" s="7"/>
      <c r="M168" s="16"/>
      <c r="N168" s="7"/>
      <c r="O168" s="16"/>
      <c r="P168" s="17"/>
      <c r="Q168" s="41"/>
    </row>
    <row r="169" spans="6:17" s="18" customFormat="1" ht="24.75" customHeight="1">
      <c r="F169" s="6"/>
      <c r="G169" s="6"/>
      <c r="H169" s="6"/>
      <c r="I169" s="6"/>
      <c r="J169" s="6"/>
      <c r="N169" s="6"/>
      <c r="O169" s="6"/>
      <c r="P169" s="6"/>
      <c r="Q169" s="6"/>
    </row>
    <row r="170" spans="6:17" s="18" customFormat="1" ht="24.75" customHeight="1">
      <c r="F170" s="56"/>
      <c r="G170" s="56"/>
      <c r="H170" s="56"/>
      <c r="I170" s="6"/>
      <c r="J170" s="6"/>
      <c r="N170" s="6"/>
      <c r="O170" s="6"/>
      <c r="P170" s="6"/>
      <c r="Q170" s="6"/>
    </row>
    <row r="171" spans="6:17" ht="24.75" customHeight="1">
      <c r="F171" s="6"/>
      <c r="G171" s="6"/>
      <c r="H171" s="6"/>
      <c r="I171" s="6"/>
      <c r="J171" s="6"/>
      <c r="K171" s="6"/>
      <c r="L171" s="6"/>
      <c r="M171" s="6"/>
      <c r="N171" s="6"/>
      <c r="O171" s="6"/>
      <c r="P171" s="6"/>
      <c r="Q171" s="6"/>
    </row>
    <row r="172" spans="6:17" s="20" customFormat="1" ht="24.75" customHeight="1">
      <c r="F172" s="6"/>
      <c r="G172" s="6"/>
      <c r="H172" s="6"/>
      <c r="I172" s="6"/>
      <c r="J172" s="6"/>
      <c r="K172" s="6"/>
      <c r="L172" s="6"/>
      <c r="M172" s="6"/>
      <c r="N172" s="6"/>
      <c r="O172" s="6"/>
      <c r="P172" s="6"/>
      <c r="Q172" s="6"/>
    </row>
    <row r="173" spans="1:17" s="18" customFormat="1" ht="24.75" customHeight="1">
      <c r="A173" s="28"/>
      <c r="B173" s="28"/>
      <c r="C173" s="28"/>
      <c r="D173" s="28"/>
      <c r="F173" s="6"/>
      <c r="G173" s="6"/>
      <c r="H173" s="6"/>
      <c r="I173" s="6"/>
      <c r="J173" s="6"/>
      <c r="K173" s="6"/>
      <c r="L173" s="6"/>
      <c r="M173" s="6"/>
      <c r="N173" s="6"/>
      <c r="O173" s="6"/>
      <c r="P173" s="6"/>
      <c r="Q173" s="6"/>
    </row>
    <row r="174" spans="1:17" s="18" customFormat="1" ht="24.75" customHeight="1">
      <c r="A174" s="28"/>
      <c r="B174" s="28"/>
      <c r="C174" s="28"/>
      <c r="D174" s="28"/>
      <c r="F174" s="6"/>
      <c r="G174" s="6"/>
      <c r="H174" s="6"/>
      <c r="I174" s="6"/>
      <c r="J174" s="6"/>
      <c r="K174" s="6"/>
      <c r="L174" s="6"/>
      <c r="M174" s="6"/>
      <c r="N174" s="6"/>
      <c r="O174" s="6"/>
      <c r="P174" s="6"/>
      <c r="Q174" s="6"/>
    </row>
    <row r="199" spans="1:5" ht="24.75" customHeight="1">
      <c r="A199" s="56"/>
      <c r="B199" s="56"/>
      <c r="C199" s="56"/>
      <c r="D199" s="56"/>
      <c r="E199" s="56"/>
    </row>
  </sheetData>
  <sheetProtection/>
  <mergeCells count="149">
    <mergeCell ref="N1:Q1"/>
    <mergeCell ref="N2:Q2"/>
    <mergeCell ref="N3:Q3"/>
    <mergeCell ref="N4:Q4"/>
    <mergeCell ref="N5:Q5"/>
    <mergeCell ref="A9:A15"/>
    <mergeCell ref="B9:B15"/>
    <mergeCell ref="C9:C15"/>
    <mergeCell ref="E9:E15"/>
    <mergeCell ref="F10:J11"/>
    <mergeCell ref="H13:H15"/>
    <mergeCell ref="I13:I15"/>
    <mergeCell ref="Q10:Q15"/>
    <mergeCell ref="R10:V11"/>
    <mergeCell ref="S12:S15"/>
    <mergeCell ref="T12:U12"/>
    <mergeCell ref="F93:F94"/>
    <mergeCell ref="G93:G94"/>
    <mergeCell ref="P93:P94"/>
    <mergeCell ref="N84:N85"/>
    <mergeCell ref="AA13:AA15"/>
    <mergeCell ref="AC10:AC15"/>
    <mergeCell ref="W12:W15"/>
    <mergeCell ref="G12:G15"/>
    <mergeCell ref="L93:L94"/>
    <mergeCell ref="O93:O94"/>
    <mergeCell ref="A161:E161"/>
    <mergeCell ref="B93:B94"/>
    <mergeCell ref="C84:C85"/>
    <mergeCell ref="E93:E94"/>
    <mergeCell ref="D84:D85"/>
    <mergeCell ref="E84:E85"/>
    <mergeCell ref="A84:A85"/>
    <mergeCell ref="F168:H168"/>
    <mergeCell ref="F170:H170"/>
    <mergeCell ref="K93:K94"/>
    <mergeCell ref="J84:J85"/>
    <mergeCell ref="K84:K85"/>
    <mergeCell ref="J93:J94"/>
    <mergeCell ref="H93:H94"/>
    <mergeCell ref="I93:I94"/>
    <mergeCell ref="H84:H85"/>
    <mergeCell ref="I84:I85"/>
    <mergeCell ref="A162:E162"/>
    <mergeCell ref="A163:E163"/>
    <mergeCell ref="Q84:Q85"/>
    <mergeCell ref="O84:O85"/>
    <mergeCell ref="N93:N94"/>
    <mergeCell ref="P84:P85"/>
    <mergeCell ref="G84:G85"/>
    <mergeCell ref="A93:A94"/>
    <mergeCell ref="B84:B85"/>
    <mergeCell ref="M93:M94"/>
    <mergeCell ref="M84:M85"/>
    <mergeCell ref="O13:O15"/>
    <mergeCell ref="K12:K15"/>
    <mergeCell ref="L84:L85"/>
    <mergeCell ref="A2:E2"/>
    <mergeCell ref="F7:P7"/>
    <mergeCell ref="N13:N15"/>
    <mergeCell ref="F12:F15"/>
    <mergeCell ref="F6:P6"/>
    <mergeCell ref="F84:F85"/>
    <mergeCell ref="R93:R94"/>
    <mergeCell ref="S93:S94"/>
    <mergeCell ref="AC93:AC94"/>
    <mergeCell ref="AC84:AC85"/>
    <mergeCell ref="AI10:AN11"/>
    <mergeCell ref="AK12:AK15"/>
    <mergeCell ref="AN12:AN15"/>
    <mergeCell ref="AI12:AI15"/>
    <mergeCell ref="AL12:AM12"/>
    <mergeCell ref="AL13:AL15"/>
    <mergeCell ref="Y12:Y15"/>
    <mergeCell ref="AD9:AO9"/>
    <mergeCell ref="Z13:Z15"/>
    <mergeCell ref="AL84:AL85"/>
    <mergeCell ref="AF84:AF85"/>
    <mergeCell ref="AG84:AG85"/>
    <mergeCell ref="AO10:AO15"/>
    <mergeCell ref="AM13:AM15"/>
    <mergeCell ref="AF13:AF15"/>
    <mergeCell ref="AD10:AH11"/>
    <mergeCell ref="A199:E199"/>
    <mergeCell ref="C93:C94"/>
    <mergeCell ref="Q93:Q94"/>
    <mergeCell ref="AN84:AN85"/>
    <mergeCell ref="AM84:AM85"/>
    <mergeCell ref="AK93:AK94"/>
    <mergeCell ref="AH93:AH94"/>
    <mergeCell ref="AI93:AI94"/>
    <mergeCell ref="AH84:AH85"/>
    <mergeCell ref="AI84:AI85"/>
    <mergeCell ref="AH12:AH15"/>
    <mergeCell ref="AE12:AE15"/>
    <mergeCell ref="AD93:AD94"/>
    <mergeCell ref="AE93:AE94"/>
    <mergeCell ref="AG13:AG15"/>
    <mergeCell ref="AF12:AG12"/>
    <mergeCell ref="AD12:AD15"/>
    <mergeCell ref="AO84:AO85"/>
    <mergeCell ref="AO93:AO94"/>
    <mergeCell ref="AL93:AL94"/>
    <mergeCell ref="AM93:AM94"/>
    <mergeCell ref="AN93:AN94"/>
    <mergeCell ref="AE84:AE85"/>
    <mergeCell ref="AG93:AG94"/>
    <mergeCell ref="AF93:AF94"/>
    <mergeCell ref="AK84:AK85"/>
    <mergeCell ref="F9:Q9"/>
    <mergeCell ref="J12:J15"/>
    <mergeCell ref="H12:I12"/>
    <mergeCell ref="M12:M15"/>
    <mergeCell ref="N12:O12"/>
    <mergeCell ref="T13:T15"/>
    <mergeCell ref="L12:L15"/>
    <mergeCell ref="R12:R15"/>
    <mergeCell ref="K10:P11"/>
    <mergeCell ref="P12:P15"/>
    <mergeCell ref="T93:T94"/>
    <mergeCell ref="U93:U94"/>
    <mergeCell ref="V93:V94"/>
    <mergeCell ref="W93:W94"/>
    <mergeCell ref="Y93:Y94"/>
    <mergeCell ref="V12:V15"/>
    <mergeCell ref="U13:U15"/>
    <mergeCell ref="V84:V85"/>
    <mergeCell ref="W84:W85"/>
    <mergeCell ref="Y84:Y85"/>
    <mergeCell ref="W10:AB11"/>
    <mergeCell ref="R9:AC9"/>
    <mergeCell ref="X12:X15"/>
    <mergeCell ref="R84:R85"/>
    <mergeCell ref="S84:S85"/>
    <mergeCell ref="T84:T85"/>
    <mergeCell ref="U84:U85"/>
    <mergeCell ref="AA84:AA85"/>
    <mergeCell ref="AB84:AB85"/>
    <mergeCell ref="AB12:AB15"/>
    <mergeCell ref="AN165:AO165"/>
    <mergeCell ref="AJ12:AJ15"/>
    <mergeCell ref="X84:X85"/>
    <mergeCell ref="X93:X94"/>
    <mergeCell ref="AB93:AB94"/>
    <mergeCell ref="AD84:AD85"/>
    <mergeCell ref="Z12:AA12"/>
    <mergeCell ref="Z84:Z85"/>
    <mergeCell ref="Z93:Z94"/>
    <mergeCell ref="AA93:AA94"/>
  </mergeCells>
  <printOptions/>
  <pageMargins left="0.4330708661417323" right="0.35433070866141736" top="1.1811023622047245" bottom="0.35433070866141736" header="1.062992125984252" footer="0.3937007874015748"/>
  <pageSetup fitToHeight="0" horizontalDpi="600" verticalDpi="600" orientation="landscape" paperSize="9" scale="37" r:id="rId1"/>
  <headerFooter alignWithMargins="0">
    <oddFooter>&amp;C&amp;P
</oddFooter>
  </headerFooter>
  <rowBreaks count="3" manualBreakCount="3">
    <brk id="61" max="40" man="1"/>
    <brk id="122" max="40" man="1"/>
    <brk id="152" max="40" man="1"/>
  </rowBreaks>
  <colBreaks count="2" manualBreakCount="2">
    <brk id="17" max="159" man="1"/>
    <brk id="29" max="16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Пользователь Windows</cp:lastModifiedBy>
  <cp:lastPrinted>2019-02-15T13:48:43Z</cp:lastPrinted>
  <dcterms:created xsi:type="dcterms:W3CDTF">1996-10-08T23:32:33Z</dcterms:created>
  <dcterms:modified xsi:type="dcterms:W3CDTF">2019-02-15T13:53:32Z</dcterms:modified>
  <cp:category/>
  <cp:version/>
  <cp:contentType/>
  <cp:contentStatus/>
</cp:coreProperties>
</file>