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10140" tabRatio="501" activeTab="1"/>
  </bookViews>
  <sheets>
    <sheet name="Видатки" sheetId="1" r:id="rId1"/>
    <sheet name="Програми" sheetId="2" r:id="rId2"/>
  </sheets>
  <definedNames>
    <definedName name="_xlnm.Print_Titles" localSheetId="1">'Програми'!$7:$9</definedName>
    <definedName name="_xlnm.Print_Area" localSheetId="0">'Видатки'!$A$1:$K$41</definedName>
    <definedName name="_xlnm.Print_Area" localSheetId="1">'Програми'!$A$1:$G$22</definedName>
  </definedNames>
  <calcPr fullCalcOnLoad="1" fullPrecision="0"/>
</workbook>
</file>

<file path=xl/sharedStrings.xml><?xml version="1.0" encoding="utf-8"?>
<sst xmlns="http://schemas.openxmlformats.org/spreadsheetml/2006/main" count="106" uniqueCount="70">
  <si>
    <t>Код</t>
  </si>
  <si>
    <t>Разом</t>
  </si>
  <si>
    <t>Освiта</t>
  </si>
  <si>
    <t>Соцiальний захист та соцiальне забезпечення</t>
  </si>
  <si>
    <t>Культура i мистецтво</t>
  </si>
  <si>
    <t>Державне управління</t>
  </si>
  <si>
    <t>Фізична культура і спорт</t>
  </si>
  <si>
    <t>Кошти, що передаються до бюджетів інших рівнів</t>
  </si>
  <si>
    <t>(тис. гривень)</t>
  </si>
  <si>
    <t>Загальний фонд</t>
  </si>
  <si>
    <t>Спеціальний фонд</t>
  </si>
  <si>
    <t>Видатки бюджету</t>
  </si>
  <si>
    <t>Надання кредитів</t>
  </si>
  <si>
    <t>Повернення кредитів</t>
  </si>
  <si>
    <t>№ з/п</t>
  </si>
  <si>
    <t>Назва програми</t>
  </si>
  <si>
    <t>Коли та яким документом затверджена</t>
  </si>
  <si>
    <t>загальний фонд</t>
  </si>
  <si>
    <t>спеціальний фонд</t>
  </si>
  <si>
    <t>ВСЬОГО</t>
  </si>
  <si>
    <t>2019 рік</t>
  </si>
  <si>
    <t>0100</t>
  </si>
  <si>
    <t>2000</t>
  </si>
  <si>
    <t>4000</t>
  </si>
  <si>
    <t>5000</t>
  </si>
  <si>
    <t>7400</t>
  </si>
  <si>
    <t>7600</t>
  </si>
  <si>
    <t>8000</t>
  </si>
  <si>
    <t>2020 рік</t>
  </si>
  <si>
    <t>1000</t>
  </si>
  <si>
    <t xml:space="preserve">Охорона здоров'я </t>
  </si>
  <si>
    <t>Житлово-комунальне господарство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</si>
  <si>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</si>
  <si>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</si>
  <si>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</si>
  <si>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</si>
  <si>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</si>
  <si>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</si>
  <si>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2020 рік (прогноз)</t>
  </si>
  <si>
    <t xml:space="preserve">Районна цільова комплексна Програма "Молодь Конотопщини" на 2016-2020 роки. </t>
  </si>
  <si>
    <t>Програма розвитку малого та середнього підприємництва в Конотопському районі на 2017-2020 роки</t>
  </si>
  <si>
    <t>Програма соціального захисту населення на 2017-2021 роки</t>
  </si>
  <si>
    <t>РАЗОМ ВИДАТКІВ районного бюджету</t>
  </si>
  <si>
    <t xml:space="preserve">Інші дотації з місцевого бюджету </t>
  </si>
  <si>
    <t xml:space="preserve">Субвенція з місцевого бюджету на здійснення переданих видатків у сфері  охорони здоров'я за рахунок коштів медичної субвенцій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</si>
  <si>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</si>
  <si>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</si>
  <si>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Додаток 2</t>
  </si>
  <si>
    <t>Додаток 3</t>
  </si>
  <si>
    <t xml:space="preserve">Начальник фінансового управління                                                                                                                                                </t>
  </si>
  <si>
    <t>Н.М.Кривченко</t>
  </si>
  <si>
    <t>2021 рік (прогноз)</t>
  </si>
  <si>
    <t>Перелік районних програм, які будуть виконуватися в межах бюджетних коштів  у 2020 -2021 роках</t>
  </si>
  <si>
    <t>Програма сприяння розвитку громадянського суспільства на 2019-2020 роки</t>
  </si>
  <si>
    <t>Рішення сесії районної ради 7 скликання 28 сесії  від 04.12.2018 року</t>
  </si>
  <si>
    <t>Районна цільова Програма підтримки індивідуального житлового будівництва "Власний дім" на 2019-2020 роки</t>
  </si>
  <si>
    <t>Рішення сесії районної ради 7 скликання 26 сесії  від 08.08.2018 року</t>
  </si>
  <si>
    <t>Районна Програма розвитку фізичної культури і спорту в Конотопському районі  на     2017-2020 роки</t>
  </si>
  <si>
    <t>.Районна програма розвитку паліативної допомоги населенню Контопського району на 2018-2020 роки</t>
  </si>
  <si>
    <t>Районна   програма   "Навчання лікарів-інтернів та забезпечення лікарськими кадрами медичних закладів первинної ланки Конотопського району на 2018-2020 роки"</t>
  </si>
  <si>
    <t>Рішення сесії районної ради 7 скликання  26 сесії від 08.08.2018</t>
  </si>
  <si>
    <t>Рішення сесії районної ради 7 скликання 29 сесії  від 21.12.2018 року</t>
  </si>
  <si>
    <t>Видатки районного бюджету на 2019-2021 роки</t>
  </si>
  <si>
    <t>Кредитування з районного бюджету на 2019-2021 роки</t>
  </si>
  <si>
    <t>2021 рік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</si>
  <si>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</si>
  <si>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 xml:space="preserve">Районна комплексна програма "Освіта Конотопщини у  2018-2020 роках" </t>
  </si>
  <si>
    <t xml:space="preserve">до  пояснювальної записки </t>
  </si>
  <si>
    <t>до рішення районної ради</t>
  </si>
  <si>
    <t>від 21.12.2018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</si>
</sst>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.00\ &quot;₴&quot;_-;\-* #,##0.00\ &quot;₴&quot;_-;_-* &quot;-&quot;??\ &quot;₴&quot;_-;_-@_-"/>
    <numFmt numFmtId="194" formatCode="0.0"/>
    <numFmt numFmtId="195" formatCode="0.0000"/>
    <numFmt numFmtId="196" formatCode="#,###"/>
    <numFmt numFmtId="197" formatCode="0.0;[Red]0.0"/>
    <numFmt numFmtId="198" formatCode="#,##0.0"/>
    <numFmt numFmtId="199" formatCode="_-* #,##0.0_₴_-;\-* #,##0.0_₴_-;_-* &quot;-&quot;??_₴_-;_-@_-"/>
    <numFmt numFmtId="200" formatCode="_-* #,##0.0_р_._-;\-* #,##0.0_р_._-;_-* &quot;-&quot;?_р_._-;_-@_-"/>
    <numFmt numFmtId="201" formatCode="_-* #,##0.0\ _₽_-;\-* #,##0.0\ _₽_-;_-* &quot;-&quot;?\ _₽_-;_-@_-"/>
    <numFmt numFmtId="202" formatCode="_-* #,##0.0\ _г_р_н_._-;\-* #,##0.0\ _г_р_н_._-;_-* &quot;-&quot;?\ _г_р_н_._-;_-@_-"/>
  </numFmts>
  <fonts count="61">
    <font>
      <sz val="10"/>
      <name val="Times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"/>
      <family val="1"/>
    </font>
    <font>
      <sz val="8"/>
      <name val="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 Narrow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Times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Times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sz val="18"/>
      <name val="Times New Roman"/>
      <family val="1"/>
    </font>
    <font>
      <sz val="16"/>
      <name val="Times"/>
      <family val="0"/>
    </font>
    <font>
      <b/>
      <sz val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Times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Times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97" fontId="5" fillId="0" borderId="9">
      <alignment horizontal="center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  <xf numFmtId="196" fontId="4" fillId="0" borderId="11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94" fontId="7" fillId="0" borderId="12" xfId="0" applyNumberFormat="1" applyFont="1" applyFill="1" applyBorder="1" applyAlignment="1">
      <alignment horizontal="center" vertical="center"/>
    </xf>
    <xf numFmtId="194" fontId="7" fillId="0" borderId="12" xfId="0" applyNumberFormat="1" applyFont="1" applyFill="1" applyBorder="1" applyAlignment="1">
      <alignment vertical="top" wrapText="1"/>
    </xf>
    <xf numFmtId="194" fontId="7" fillId="0" borderId="12" xfId="0" applyNumberFormat="1" applyFont="1" applyFill="1" applyBorder="1" applyAlignment="1">
      <alignment horizontal="left" vertical="top" wrapText="1"/>
    </xf>
    <xf numFmtId="1" fontId="7" fillId="0" borderId="12" xfId="0" applyNumberFormat="1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left" vertical="top" wrapText="1"/>
    </xf>
    <xf numFmtId="194" fontId="9" fillId="0" borderId="12" xfId="0" applyNumberFormat="1" applyFont="1" applyFill="1" applyBorder="1" applyAlignment="1">
      <alignment horizontal="left" vertical="top" wrapText="1"/>
    </xf>
    <xf numFmtId="194" fontId="8" fillId="0" borderId="0" xfId="0" applyNumberFormat="1" applyFont="1" applyFill="1" applyBorder="1" applyAlignment="1">
      <alignment horizontal="center" vertical="center"/>
    </xf>
    <xf numFmtId="194" fontId="9" fillId="0" borderId="0" xfId="0" applyNumberFormat="1" applyFont="1" applyFill="1" applyBorder="1" applyAlignment="1">
      <alignment horizontal="left" vertical="top" wrapText="1"/>
    </xf>
    <xf numFmtId="194" fontId="8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194" fontId="8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98" fontId="2" fillId="0" borderId="0" xfId="0" applyNumberFormat="1" applyFont="1" applyFill="1" applyAlignment="1">
      <alignment/>
    </xf>
    <xf numFmtId="199" fontId="7" fillId="33" borderId="12" xfId="63" applyNumberFormat="1" applyFont="1" applyFill="1" applyBorder="1" applyAlignment="1">
      <alignment horizontal="right" wrapText="1"/>
    </xf>
    <xf numFmtId="199" fontId="8" fillId="33" borderId="12" xfId="63" applyNumberFormat="1" applyFont="1" applyFill="1" applyBorder="1" applyAlignment="1">
      <alignment/>
    </xf>
    <xf numFmtId="199" fontId="7" fillId="0" borderId="12" xfId="63" applyNumberFormat="1" applyFont="1" applyFill="1" applyBorder="1" applyAlignment="1">
      <alignment horizontal="right" wrapText="1"/>
    </xf>
    <xf numFmtId="199" fontId="8" fillId="0" borderId="12" xfId="63" applyNumberFormat="1" applyFont="1" applyFill="1" applyBorder="1" applyAlignment="1">
      <alignment/>
    </xf>
    <xf numFmtId="199" fontId="8" fillId="0" borderId="12" xfId="63" applyNumberFormat="1" applyFont="1" applyFill="1" applyBorder="1" applyAlignment="1">
      <alignment horizontal="right" wrapText="1"/>
    </xf>
    <xf numFmtId="199" fontId="7" fillId="0" borderId="12" xfId="63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98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198" fontId="16" fillId="0" borderId="0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98" fontId="1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wrapText="1"/>
    </xf>
    <xf numFmtId="199" fontId="7" fillId="0" borderId="12" xfId="63" applyNumberFormat="1" applyFont="1" applyFill="1" applyBorder="1" applyAlignment="1">
      <alignment horizontal="center" vertical="center" wrapText="1"/>
    </xf>
    <xf numFmtId="199" fontId="8" fillId="0" borderId="12" xfId="63" applyNumberFormat="1" applyFont="1" applyFill="1" applyBorder="1" applyAlignment="1">
      <alignment horizontal="center" vertical="center" wrapText="1"/>
    </xf>
    <xf numFmtId="199" fontId="8" fillId="0" borderId="12" xfId="63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vertical="center" wrapText="1"/>
    </xf>
    <xf numFmtId="198" fontId="39" fillId="0" borderId="0" xfId="0" applyNumberFormat="1" applyFont="1" applyFill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vertical="center" wrapText="1"/>
      <protection/>
    </xf>
    <xf numFmtId="0" fontId="41" fillId="0" borderId="12" xfId="0" applyFont="1" applyFill="1" applyBorder="1" applyAlignment="1">
      <alignment horizontal="left" vertical="center" wrapText="1"/>
    </xf>
    <xf numFmtId="187" fontId="41" fillId="0" borderId="12" xfId="63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14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/>
    </xf>
    <xf numFmtId="187" fontId="40" fillId="0" borderId="12" xfId="63" applyFont="1" applyFill="1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нига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(0)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Целое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="6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2" sqref="I2:K4"/>
    </sheetView>
  </sheetViews>
  <sheetFormatPr defaultColWidth="9.00390625" defaultRowHeight="12.75"/>
  <cols>
    <col min="1" max="1" width="10.875" style="1" customWidth="1"/>
    <col min="2" max="2" width="74.50390625" style="2" customWidth="1"/>
    <col min="3" max="3" width="17.50390625" style="2" customWidth="1"/>
    <col min="4" max="5" width="17.125" style="2" customWidth="1"/>
    <col min="6" max="6" width="17.875" style="2" customWidth="1"/>
    <col min="7" max="7" width="16.50390625" style="2" customWidth="1"/>
    <col min="8" max="8" width="16.625" style="2" customWidth="1"/>
    <col min="9" max="9" width="17.125" style="2" customWidth="1"/>
    <col min="10" max="10" width="16.375" style="2" customWidth="1"/>
    <col min="11" max="11" width="18.50390625" style="2" customWidth="1"/>
    <col min="12" max="12" width="11.125" style="2" bestFit="1" customWidth="1"/>
    <col min="13" max="13" width="14.375" style="2" customWidth="1"/>
    <col min="14" max="14" width="18.375" style="2" customWidth="1"/>
    <col min="15" max="15" width="9.375" style="2" customWidth="1"/>
    <col min="16" max="16" width="11.875" style="2" customWidth="1"/>
    <col min="17" max="16384" width="9.375" style="2" customWidth="1"/>
  </cols>
  <sheetData>
    <row r="1" spans="1:11" s="11" customFormat="1" ht="20.25">
      <c r="A1" s="23"/>
      <c r="I1" s="54" t="s">
        <v>47</v>
      </c>
      <c r="J1" s="54"/>
      <c r="K1" s="54"/>
    </row>
    <row r="2" spans="1:11" s="11" customFormat="1" ht="15.75" customHeight="1">
      <c r="A2" s="23"/>
      <c r="I2" s="54" t="s">
        <v>67</v>
      </c>
      <c r="J2" s="54"/>
      <c r="K2" s="54"/>
    </row>
    <row r="3" spans="1:11" s="11" customFormat="1" ht="15.75" customHeight="1">
      <c r="A3" s="23"/>
      <c r="I3" s="54" t="s">
        <v>68</v>
      </c>
      <c r="J3" s="54"/>
      <c r="K3" s="54"/>
    </row>
    <row r="4" spans="1:11" s="11" customFormat="1" ht="15.75" customHeight="1">
      <c r="A4" s="23"/>
      <c r="I4" s="55" t="s">
        <v>69</v>
      </c>
      <c r="J4" s="55"/>
      <c r="K4" s="55"/>
    </row>
    <row r="5" spans="1:11" ht="25.5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0:11" ht="15.75">
      <c r="J6" s="49" t="s">
        <v>8</v>
      </c>
      <c r="K6" s="49"/>
    </row>
    <row r="7" spans="7:11" ht="5.25" customHeight="1">
      <c r="G7" s="3"/>
      <c r="J7" s="25"/>
      <c r="K7" s="25"/>
    </row>
    <row r="8" spans="1:11" s="9" customFormat="1" ht="16.5" customHeight="1">
      <c r="A8" s="42" t="s">
        <v>0</v>
      </c>
      <c r="B8" s="44" t="s">
        <v>11</v>
      </c>
      <c r="C8" s="46" t="s">
        <v>20</v>
      </c>
      <c r="D8" s="46"/>
      <c r="E8" s="46"/>
      <c r="F8" s="46" t="s">
        <v>28</v>
      </c>
      <c r="G8" s="46"/>
      <c r="H8" s="46"/>
      <c r="I8" s="46" t="s">
        <v>64</v>
      </c>
      <c r="J8" s="46"/>
      <c r="K8" s="46"/>
    </row>
    <row r="9" spans="1:11" s="9" customFormat="1" ht="28.5" customHeight="1">
      <c r="A9" s="43"/>
      <c r="B9" s="45"/>
      <c r="C9" s="26" t="s">
        <v>9</v>
      </c>
      <c r="D9" s="26" t="s">
        <v>10</v>
      </c>
      <c r="E9" s="26" t="s">
        <v>1</v>
      </c>
      <c r="F9" s="26" t="s">
        <v>9</v>
      </c>
      <c r="G9" s="26" t="s">
        <v>10</v>
      </c>
      <c r="H9" s="26" t="s">
        <v>1</v>
      </c>
      <c r="I9" s="26" t="s">
        <v>9</v>
      </c>
      <c r="J9" s="26" t="s">
        <v>10</v>
      </c>
      <c r="K9" s="26" t="s">
        <v>1</v>
      </c>
    </row>
    <row r="10" spans="1:20" ht="15">
      <c r="A10" s="6" t="s">
        <v>21</v>
      </c>
      <c r="B10" s="7" t="s">
        <v>5</v>
      </c>
      <c r="C10" s="32">
        <v>4138</v>
      </c>
      <c r="D10" s="32">
        <v>4.8</v>
      </c>
      <c r="E10" s="30">
        <f>+C10+D10</f>
        <v>4142.8</v>
      </c>
      <c r="F10" s="30">
        <f>C10*105.6%</f>
        <v>4369.7</v>
      </c>
      <c r="G10" s="30">
        <f>D10*105.6%</f>
        <v>5.1</v>
      </c>
      <c r="H10" s="30">
        <f>+F10+G10</f>
        <v>4374.8</v>
      </c>
      <c r="I10" s="30">
        <f>F10*105%</f>
        <v>4588.2</v>
      </c>
      <c r="J10" s="30">
        <f>G10*105%</f>
        <v>5.4</v>
      </c>
      <c r="K10" s="30">
        <f>+I10+J10</f>
        <v>4593.6</v>
      </c>
      <c r="L10" s="11"/>
      <c r="T10" s="3"/>
    </row>
    <row r="11" spans="1:20" ht="15">
      <c r="A11" s="6" t="s">
        <v>29</v>
      </c>
      <c r="B11" s="13" t="s">
        <v>2</v>
      </c>
      <c r="C11" s="32">
        <v>55046.9</v>
      </c>
      <c r="D11" s="32">
        <v>6282.1</v>
      </c>
      <c r="E11" s="32">
        <f aca="true" t="shared" si="0" ref="E11:E21">+C11+D11</f>
        <v>61329</v>
      </c>
      <c r="F11" s="30">
        <f aca="true" t="shared" si="1" ref="F11:F21">C11*105.6%</f>
        <v>58129.5</v>
      </c>
      <c r="G11" s="30">
        <f aca="true" t="shared" si="2" ref="G11:G21">D11*105.6%</f>
        <v>6633.9</v>
      </c>
      <c r="H11" s="30">
        <f aca="true" t="shared" si="3" ref="H11:H21">+F11+G11</f>
        <v>64763.4</v>
      </c>
      <c r="I11" s="30">
        <f aca="true" t="shared" si="4" ref="I11:J21">F11*105%</f>
        <v>61036</v>
      </c>
      <c r="J11" s="30">
        <f t="shared" si="4"/>
        <v>6965.6</v>
      </c>
      <c r="K11" s="30">
        <f aca="true" t="shared" si="5" ref="K11:K18">+I11+J11</f>
        <v>68001.6</v>
      </c>
      <c r="L11" s="11"/>
      <c r="M11" s="3"/>
      <c r="N11" s="3"/>
      <c r="S11" s="3"/>
      <c r="T11" s="3"/>
    </row>
    <row r="12" spans="1:20" ht="15">
      <c r="A12" s="12" t="s">
        <v>22</v>
      </c>
      <c r="B12" s="13" t="s">
        <v>30</v>
      </c>
      <c r="C12" s="32">
        <v>5957.1</v>
      </c>
      <c r="D12" s="32">
        <v>487.5</v>
      </c>
      <c r="E12" s="32">
        <f t="shared" si="0"/>
        <v>6444.6</v>
      </c>
      <c r="F12" s="30">
        <f t="shared" si="1"/>
        <v>6290.7</v>
      </c>
      <c r="G12" s="30">
        <f t="shared" si="2"/>
        <v>514.8</v>
      </c>
      <c r="H12" s="30">
        <f t="shared" si="3"/>
        <v>6805.5</v>
      </c>
      <c r="I12" s="30">
        <f t="shared" si="4"/>
        <v>6605.2</v>
      </c>
      <c r="J12" s="30">
        <f t="shared" si="4"/>
        <v>540.5</v>
      </c>
      <c r="K12" s="32">
        <f t="shared" si="5"/>
        <v>7145.7</v>
      </c>
      <c r="L12" s="11"/>
      <c r="M12" s="3"/>
      <c r="N12" s="3"/>
      <c r="P12" s="29"/>
      <c r="T12" s="3"/>
    </row>
    <row r="13" spans="1:20" ht="15">
      <c r="A13" s="6">
        <v>3000</v>
      </c>
      <c r="B13" s="13" t="s">
        <v>3</v>
      </c>
      <c r="C13" s="32">
        <v>95627</v>
      </c>
      <c r="D13" s="32">
        <v>107.7</v>
      </c>
      <c r="E13" s="32">
        <f t="shared" si="0"/>
        <v>95734.7</v>
      </c>
      <c r="F13" s="30">
        <f t="shared" si="1"/>
        <v>100982.1</v>
      </c>
      <c r="G13" s="30">
        <f t="shared" si="2"/>
        <v>113.7</v>
      </c>
      <c r="H13" s="30">
        <f t="shared" si="3"/>
        <v>101095.8</v>
      </c>
      <c r="I13" s="30">
        <f t="shared" si="4"/>
        <v>106031.2</v>
      </c>
      <c r="J13" s="30">
        <f t="shared" si="4"/>
        <v>119.4</v>
      </c>
      <c r="K13" s="32">
        <f t="shared" si="5"/>
        <v>106150.6</v>
      </c>
      <c r="L13" s="11"/>
      <c r="M13" s="3"/>
      <c r="N13" s="3"/>
      <c r="T13" s="3"/>
    </row>
    <row r="14" spans="1:20" ht="14.25" customHeight="1">
      <c r="A14" s="12" t="s">
        <v>23</v>
      </c>
      <c r="B14" s="13" t="s">
        <v>4</v>
      </c>
      <c r="C14" s="32">
        <v>3218.9</v>
      </c>
      <c r="D14" s="32">
        <v>304</v>
      </c>
      <c r="E14" s="32">
        <f t="shared" si="0"/>
        <v>3522.9</v>
      </c>
      <c r="F14" s="30">
        <f t="shared" si="1"/>
        <v>3399.2</v>
      </c>
      <c r="G14" s="30">
        <f t="shared" si="2"/>
        <v>321</v>
      </c>
      <c r="H14" s="30">
        <f t="shared" si="3"/>
        <v>3720.2</v>
      </c>
      <c r="I14" s="30">
        <f t="shared" si="4"/>
        <v>3569.2</v>
      </c>
      <c r="J14" s="30">
        <f t="shared" si="4"/>
        <v>337.1</v>
      </c>
      <c r="K14" s="32">
        <f t="shared" si="5"/>
        <v>3906.3</v>
      </c>
      <c r="L14" s="11"/>
      <c r="M14" s="3"/>
      <c r="N14" s="3"/>
      <c r="O14" s="29"/>
      <c r="P14" s="29"/>
      <c r="T14" s="3"/>
    </row>
    <row r="15" spans="1:20" ht="15">
      <c r="A15" s="12" t="s">
        <v>24</v>
      </c>
      <c r="B15" s="13" t="s">
        <v>6</v>
      </c>
      <c r="C15" s="32">
        <v>800</v>
      </c>
      <c r="D15" s="32"/>
      <c r="E15" s="32">
        <f t="shared" si="0"/>
        <v>800</v>
      </c>
      <c r="F15" s="30">
        <f t="shared" si="1"/>
        <v>844.8</v>
      </c>
      <c r="G15" s="30">
        <f t="shared" si="2"/>
        <v>0</v>
      </c>
      <c r="H15" s="30">
        <f t="shared" si="3"/>
        <v>844.8</v>
      </c>
      <c r="I15" s="30">
        <f t="shared" si="4"/>
        <v>887</v>
      </c>
      <c r="J15" s="30">
        <f t="shared" si="4"/>
        <v>0</v>
      </c>
      <c r="K15" s="32">
        <f t="shared" si="5"/>
        <v>887</v>
      </c>
      <c r="L15" s="11"/>
      <c r="M15" s="3"/>
      <c r="N15" s="3"/>
      <c r="T15" s="3"/>
    </row>
    <row r="16" spans="1:20" ht="15" hidden="1">
      <c r="A16" s="6">
        <v>6000</v>
      </c>
      <c r="B16" s="13" t="s">
        <v>31</v>
      </c>
      <c r="C16" s="32"/>
      <c r="D16" s="32"/>
      <c r="E16" s="32">
        <f t="shared" si="0"/>
        <v>0</v>
      </c>
      <c r="F16" s="30">
        <f t="shared" si="1"/>
        <v>0</v>
      </c>
      <c r="G16" s="30">
        <f t="shared" si="2"/>
        <v>0</v>
      </c>
      <c r="H16" s="30">
        <f t="shared" si="3"/>
        <v>0</v>
      </c>
      <c r="I16" s="30">
        <f t="shared" si="4"/>
        <v>0</v>
      </c>
      <c r="J16" s="30">
        <f t="shared" si="4"/>
        <v>0</v>
      </c>
      <c r="K16" s="32">
        <f t="shared" si="5"/>
        <v>0</v>
      </c>
      <c r="L16" s="11"/>
      <c r="N16" s="3"/>
      <c r="T16" s="3"/>
    </row>
    <row r="17" spans="1:20" ht="15" hidden="1">
      <c r="A17" s="6" t="s">
        <v>32</v>
      </c>
      <c r="B17" s="13" t="s">
        <v>33</v>
      </c>
      <c r="C17" s="32"/>
      <c r="D17" s="32"/>
      <c r="E17" s="32">
        <f t="shared" si="0"/>
        <v>0</v>
      </c>
      <c r="F17" s="30">
        <f t="shared" si="1"/>
        <v>0</v>
      </c>
      <c r="G17" s="30">
        <f t="shared" si="2"/>
        <v>0</v>
      </c>
      <c r="H17" s="30">
        <f t="shared" si="3"/>
        <v>0</v>
      </c>
      <c r="I17" s="30">
        <f t="shared" si="4"/>
        <v>0</v>
      </c>
      <c r="J17" s="30">
        <f t="shared" si="4"/>
        <v>0</v>
      </c>
      <c r="K17" s="32">
        <f t="shared" si="5"/>
        <v>0</v>
      </c>
      <c r="L17" s="11"/>
      <c r="N17" s="3"/>
      <c r="T17" s="3"/>
    </row>
    <row r="18" spans="1:20" ht="15">
      <c r="A18" s="6">
        <v>7300</v>
      </c>
      <c r="B18" s="13" t="s">
        <v>34</v>
      </c>
      <c r="C18" s="32"/>
      <c r="D18" s="32">
        <v>800</v>
      </c>
      <c r="E18" s="32">
        <f t="shared" si="0"/>
        <v>800</v>
      </c>
      <c r="F18" s="30">
        <f t="shared" si="1"/>
        <v>0</v>
      </c>
      <c r="G18" s="30">
        <f t="shared" si="2"/>
        <v>844.8</v>
      </c>
      <c r="H18" s="30">
        <f t="shared" si="3"/>
        <v>844.8</v>
      </c>
      <c r="I18" s="30">
        <f t="shared" si="4"/>
        <v>0</v>
      </c>
      <c r="J18" s="30">
        <f>G18*105%</f>
        <v>887</v>
      </c>
      <c r="K18" s="32">
        <f t="shared" si="5"/>
        <v>887</v>
      </c>
      <c r="L18" s="11"/>
      <c r="N18" s="3"/>
      <c r="T18" s="3"/>
    </row>
    <row r="19" spans="1:20" ht="15" hidden="1">
      <c r="A19" s="6" t="s">
        <v>25</v>
      </c>
      <c r="B19" s="13" t="s">
        <v>35</v>
      </c>
      <c r="C19" s="32"/>
      <c r="D19" s="32"/>
      <c r="E19" s="32">
        <f t="shared" si="0"/>
        <v>0</v>
      </c>
      <c r="F19" s="30">
        <f t="shared" si="1"/>
        <v>0</v>
      </c>
      <c r="G19" s="30">
        <f t="shared" si="2"/>
        <v>0</v>
      </c>
      <c r="H19" s="30">
        <f t="shared" si="3"/>
        <v>0</v>
      </c>
      <c r="I19" s="30">
        <f t="shared" si="4"/>
        <v>0</v>
      </c>
      <c r="J19" s="30">
        <f t="shared" si="4"/>
        <v>0</v>
      </c>
      <c r="K19" s="32">
        <f>+I19+J19</f>
        <v>0</v>
      </c>
      <c r="L19" s="11"/>
      <c r="N19" s="3"/>
      <c r="T19" s="3"/>
    </row>
    <row r="20" spans="1:20" ht="15">
      <c r="A20" s="6" t="s">
        <v>26</v>
      </c>
      <c r="B20" s="13" t="s">
        <v>36</v>
      </c>
      <c r="C20" s="32">
        <v>400</v>
      </c>
      <c r="D20" s="32"/>
      <c r="E20" s="32">
        <f t="shared" si="0"/>
        <v>400</v>
      </c>
      <c r="F20" s="30">
        <f t="shared" si="1"/>
        <v>422.4</v>
      </c>
      <c r="G20" s="30">
        <f t="shared" si="2"/>
        <v>0</v>
      </c>
      <c r="H20" s="30">
        <f t="shared" si="3"/>
        <v>422.4</v>
      </c>
      <c r="I20" s="30">
        <f t="shared" si="4"/>
        <v>443.5</v>
      </c>
      <c r="J20" s="30">
        <f t="shared" si="4"/>
        <v>0</v>
      </c>
      <c r="K20" s="32">
        <f>+I20+J20</f>
        <v>443.5</v>
      </c>
      <c r="L20" s="11"/>
      <c r="N20" s="3"/>
      <c r="T20" s="3"/>
    </row>
    <row r="21" spans="1:20" ht="15" customHeight="1">
      <c r="A21" s="6" t="s">
        <v>27</v>
      </c>
      <c r="B21" s="13" t="s">
        <v>37</v>
      </c>
      <c r="C21" s="32">
        <v>1915.3</v>
      </c>
      <c r="D21" s="32"/>
      <c r="E21" s="32">
        <f t="shared" si="0"/>
        <v>1915.3</v>
      </c>
      <c r="F21" s="30">
        <f t="shared" si="1"/>
        <v>2022.6</v>
      </c>
      <c r="G21" s="30">
        <f t="shared" si="2"/>
        <v>0</v>
      </c>
      <c r="H21" s="30">
        <f t="shared" si="3"/>
        <v>2022.6</v>
      </c>
      <c r="I21" s="30">
        <f t="shared" si="4"/>
        <v>2123.7</v>
      </c>
      <c r="J21" s="30">
        <f>G21*105%</f>
        <v>0</v>
      </c>
      <c r="K21" s="32">
        <f>+I21+J21</f>
        <v>2123.7</v>
      </c>
      <c r="L21" s="11"/>
      <c r="N21" s="3"/>
      <c r="T21" s="3"/>
    </row>
    <row r="22" spans="1:20" ht="15">
      <c r="A22" s="16"/>
      <c r="B22" s="17" t="s">
        <v>1</v>
      </c>
      <c r="C22" s="33">
        <f>SUM(C10:C21)</f>
        <v>167103.2</v>
      </c>
      <c r="D22" s="33">
        <f aca="true" t="shared" si="6" ref="D22:K22">SUM(D10:D21)</f>
        <v>7986.1</v>
      </c>
      <c r="E22" s="33">
        <f>SUM(E10:E21)</f>
        <v>175089.3</v>
      </c>
      <c r="F22" s="33">
        <f t="shared" si="6"/>
        <v>176461</v>
      </c>
      <c r="G22" s="33">
        <f t="shared" si="6"/>
        <v>8433.3</v>
      </c>
      <c r="H22" s="33">
        <f>SUM(H10:H21)</f>
        <v>184894.3</v>
      </c>
      <c r="I22" s="33">
        <f t="shared" si="6"/>
        <v>185284</v>
      </c>
      <c r="J22" s="33">
        <f t="shared" si="6"/>
        <v>8855</v>
      </c>
      <c r="K22" s="33">
        <f t="shared" si="6"/>
        <v>194139</v>
      </c>
      <c r="L22" s="11"/>
      <c r="N22" s="3"/>
      <c r="T22" s="3"/>
    </row>
    <row r="23" spans="1:20" ht="15">
      <c r="A23" s="16"/>
      <c r="B23" s="17" t="s">
        <v>7</v>
      </c>
      <c r="C23" s="33">
        <f>+C24+C26+C27+C28+C25</f>
        <v>16711.7</v>
      </c>
      <c r="D23" s="33">
        <f>+D24+D26+D27+D28+D25</f>
        <v>0</v>
      </c>
      <c r="E23" s="33">
        <f aca="true" t="shared" si="7" ref="E23:E28">+C23+D23</f>
        <v>16711.7</v>
      </c>
      <c r="F23" s="33">
        <f>+F24+F26+F27+F28+F25</f>
        <v>17647.7</v>
      </c>
      <c r="G23" s="33">
        <f>+G24+G26+G27+G28+G25</f>
        <v>0</v>
      </c>
      <c r="H23" s="33">
        <f aca="true" t="shared" si="8" ref="H23:H28">+F23+G23</f>
        <v>17647.7</v>
      </c>
      <c r="I23" s="33">
        <f>+I24+I26+I27+I28+I25</f>
        <v>18530.1</v>
      </c>
      <c r="J23" s="33">
        <f>+J24+J26+J27+J28+J25</f>
        <v>0</v>
      </c>
      <c r="K23" s="33">
        <f aca="true" t="shared" si="9" ref="K23:K28">+I23+J23</f>
        <v>18530.1</v>
      </c>
      <c r="L23" s="11"/>
      <c r="N23" s="3"/>
      <c r="T23" s="3"/>
    </row>
    <row r="24" spans="1:20" ht="15">
      <c r="A24" s="12"/>
      <c r="B24" s="8" t="s">
        <v>43</v>
      </c>
      <c r="C24" s="32">
        <v>880</v>
      </c>
      <c r="D24" s="32"/>
      <c r="E24" s="34">
        <f t="shared" si="7"/>
        <v>880</v>
      </c>
      <c r="F24" s="35">
        <f aca="true" t="shared" si="10" ref="F24:G28">C24*105.6%</f>
        <v>929.3</v>
      </c>
      <c r="G24" s="35">
        <f t="shared" si="10"/>
        <v>0</v>
      </c>
      <c r="H24" s="34">
        <f t="shared" si="8"/>
        <v>929.3</v>
      </c>
      <c r="I24" s="32">
        <f>F24*105%</f>
        <v>975.8</v>
      </c>
      <c r="J24" s="32">
        <v>0</v>
      </c>
      <c r="K24" s="32">
        <f t="shared" si="9"/>
        <v>975.8</v>
      </c>
      <c r="L24" s="11"/>
      <c r="N24" s="3"/>
      <c r="T24" s="3"/>
    </row>
    <row r="25" spans="1:20" ht="59.25" customHeight="1">
      <c r="A25" s="12"/>
      <c r="B25" s="8" t="s">
        <v>65</v>
      </c>
      <c r="C25" s="32">
        <v>2644.2</v>
      </c>
      <c r="D25" s="32"/>
      <c r="E25" s="34">
        <f t="shared" si="7"/>
        <v>2644.2</v>
      </c>
      <c r="F25" s="35">
        <f t="shared" si="10"/>
        <v>2792.3</v>
      </c>
      <c r="G25" s="35">
        <f t="shared" si="10"/>
        <v>0</v>
      </c>
      <c r="H25" s="34">
        <f t="shared" si="8"/>
        <v>2792.3</v>
      </c>
      <c r="I25" s="32">
        <f>F25*105%</f>
        <v>2931.9</v>
      </c>
      <c r="J25" s="32">
        <v>0</v>
      </c>
      <c r="K25" s="32">
        <f t="shared" si="9"/>
        <v>2931.9</v>
      </c>
      <c r="L25" s="11"/>
      <c r="N25" s="3"/>
      <c r="T25" s="3"/>
    </row>
    <row r="26" spans="1:20" ht="30">
      <c r="A26" s="12"/>
      <c r="B26" s="14" t="s">
        <v>44</v>
      </c>
      <c r="C26" s="32">
        <v>12676.1</v>
      </c>
      <c r="D26" s="32"/>
      <c r="E26" s="34">
        <f t="shared" si="7"/>
        <v>12676.1</v>
      </c>
      <c r="F26" s="35">
        <f t="shared" si="10"/>
        <v>13386</v>
      </c>
      <c r="G26" s="35">
        <f t="shared" si="10"/>
        <v>0</v>
      </c>
      <c r="H26" s="34">
        <f t="shared" si="8"/>
        <v>13386</v>
      </c>
      <c r="I26" s="32">
        <f>F26*105%</f>
        <v>14055.3</v>
      </c>
      <c r="J26" s="32"/>
      <c r="K26" s="32">
        <f t="shared" si="9"/>
        <v>14055.3</v>
      </c>
      <c r="L26" s="11"/>
      <c r="N26" s="3"/>
      <c r="T26" s="3"/>
    </row>
    <row r="27" spans="1:20" s="4" customFormat="1" ht="45">
      <c r="A27" s="12"/>
      <c r="B27" s="14" t="s">
        <v>45</v>
      </c>
      <c r="C27" s="32">
        <v>60</v>
      </c>
      <c r="D27" s="32"/>
      <c r="E27" s="34">
        <f t="shared" si="7"/>
        <v>60</v>
      </c>
      <c r="F27" s="35">
        <f t="shared" si="10"/>
        <v>63.4</v>
      </c>
      <c r="G27" s="35">
        <f t="shared" si="10"/>
        <v>0</v>
      </c>
      <c r="H27" s="34">
        <f t="shared" si="8"/>
        <v>63.4</v>
      </c>
      <c r="I27" s="32">
        <f>F27*105%</f>
        <v>66.6</v>
      </c>
      <c r="J27" s="32"/>
      <c r="K27" s="32">
        <f t="shared" si="9"/>
        <v>66.6</v>
      </c>
      <c r="L27" s="24"/>
      <c r="M27" s="2"/>
      <c r="N27" s="3"/>
      <c r="S27" s="2"/>
      <c r="T27" s="3"/>
    </row>
    <row r="28" spans="1:20" s="5" customFormat="1" ht="15">
      <c r="A28" s="12"/>
      <c r="B28" s="14" t="s">
        <v>46</v>
      </c>
      <c r="C28" s="32">
        <v>451.4</v>
      </c>
      <c r="D28" s="32"/>
      <c r="E28" s="34">
        <f t="shared" si="7"/>
        <v>451.4</v>
      </c>
      <c r="F28" s="35">
        <f t="shared" si="10"/>
        <v>476.7</v>
      </c>
      <c r="G28" s="35">
        <f t="shared" si="10"/>
        <v>0</v>
      </c>
      <c r="H28" s="34">
        <f t="shared" si="8"/>
        <v>476.7</v>
      </c>
      <c r="I28" s="32">
        <f>F28*105%</f>
        <v>500.5</v>
      </c>
      <c r="J28" s="30"/>
      <c r="K28" s="32">
        <f t="shared" si="9"/>
        <v>500.5</v>
      </c>
      <c r="L28" s="10"/>
      <c r="M28" s="2"/>
      <c r="N28" s="3"/>
      <c r="S28" s="2"/>
      <c r="T28" s="3"/>
    </row>
    <row r="29" spans="1:20" ht="15">
      <c r="A29" s="16"/>
      <c r="B29" s="18" t="s">
        <v>42</v>
      </c>
      <c r="C29" s="31">
        <f>+C22+C23</f>
        <v>183814.9</v>
      </c>
      <c r="D29" s="31">
        <f aca="true" t="shared" si="11" ref="D29:K29">+D22+D23</f>
        <v>7986.1</v>
      </c>
      <c r="E29" s="31">
        <f t="shared" si="11"/>
        <v>191801</v>
      </c>
      <c r="F29" s="31">
        <f>+F22+F23</f>
        <v>194108.7</v>
      </c>
      <c r="G29" s="31">
        <f>+G22+G23</f>
        <v>8433.3</v>
      </c>
      <c r="H29" s="31">
        <f>+H22+H23</f>
        <v>202542</v>
      </c>
      <c r="I29" s="31">
        <f t="shared" si="11"/>
        <v>203814.1</v>
      </c>
      <c r="J29" s="31">
        <f t="shared" si="11"/>
        <v>8855</v>
      </c>
      <c r="K29" s="31">
        <f t="shared" si="11"/>
        <v>212669.1</v>
      </c>
      <c r="L29" s="11"/>
      <c r="N29" s="3"/>
      <c r="T29" s="3"/>
    </row>
    <row r="30" spans="1:13" s="5" customFormat="1" ht="18.75" customHeight="1">
      <c r="A30" s="19"/>
      <c r="B30" s="20"/>
      <c r="C30" s="20"/>
      <c r="D30" s="20"/>
      <c r="E30" s="20"/>
      <c r="F30" s="21"/>
      <c r="G30" s="21"/>
      <c r="H30" s="21"/>
      <c r="I30" s="22"/>
      <c r="J30" s="22"/>
      <c r="K30" s="22"/>
      <c r="L30" s="10"/>
      <c r="M30" s="2"/>
    </row>
    <row r="31" spans="1:12" s="5" customFormat="1" ht="19.5" customHeight="1">
      <c r="A31" s="56" t="s">
        <v>63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0"/>
    </row>
    <row r="32" spans="10:11" ht="12" customHeight="1">
      <c r="J32" s="49" t="s">
        <v>8</v>
      </c>
      <c r="K32" s="49"/>
    </row>
    <row r="33" spans="7:11" ht="4.5" customHeight="1">
      <c r="G33" s="3"/>
      <c r="J33" s="25"/>
      <c r="K33" s="25"/>
    </row>
    <row r="34" spans="1:11" ht="14.25">
      <c r="A34" s="42" t="s">
        <v>0</v>
      </c>
      <c r="B34" s="44" t="s">
        <v>11</v>
      </c>
      <c r="C34" s="46" t="s">
        <v>20</v>
      </c>
      <c r="D34" s="46"/>
      <c r="E34" s="46"/>
      <c r="F34" s="46" t="s">
        <v>28</v>
      </c>
      <c r="G34" s="46"/>
      <c r="H34" s="46"/>
      <c r="I34" s="46" t="s">
        <v>64</v>
      </c>
      <c r="J34" s="46"/>
      <c r="K34" s="46"/>
    </row>
    <row r="35" spans="1:11" ht="28.5">
      <c r="A35" s="43"/>
      <c r="B35" s="45"/>
      <c r="C35" s="26" t="s">
        <v>9</v>
      </c>
      <c r="D35" s="26" t="s">
        <v>10</v>
      </c>
      <c r="E35" s="26" t="s">
        <v>1</v>
      </c>
      <c r="F35" s="26" t="s">
        <v>9</v>
      </c>
      <c r="G35" s="26" t="s">
        <v>10</v>
      </c>
      <c r="H35" s="26" t="s">
        <v>1</v>
      </c>
      <c r="I35" s="26" t="s">
        <v>9</v>
      </c>
      <c r="J35" s="26" t="s">
        <v>10</v>
      </c>
      <c r="K35" s="26" t="s">
        <v>1</v>
      </c>
    </row>
    <row r="36" spans="1:11" ht="15">
      <c r="A36" s="15"/>
      <c r="B36" s="13" t="s">
        <v>12</v>
      </c>
      <c r="C36" s="57">
        <v>300</v>
      </c>
      <c r="D36" s="57"/>
      <c r="E36" s="57">
        <f>D36+C36</f>
        <v>300</v>
      </c>
      <c r="F36" s="57">
        <f>C36*105.6%</f>
        <v>316.8</v>
      </c>
      <c r="G36" s="57">
        <f>D36*106.5%</f>
        <v>0</v>
      </c>
      <c r="H36" s="57">
        <f>G36+F36</f>
        <v>316.8</v>
      </c>
      <c r="I36" s="57">
        <f>F36*105%</f>
        <v>332.6</v>
      </c>
      <c r="J36" s="57">
        <f>G36*105%</f>
        <v>0</v>
      </c>
      <c r="K36" s="57">
        <f>J36+I36</f>
        <v>332.6</v>
      </c>
    </row>
    <row r="37" spans="1:11" ht="15" hidden="1">
      <c r="A37" s="15"/>
      <c r="B37" s="13" t="s">
        <v>13</v>
      </c>
      <c r="C37" s="57"/>
      <c r="D37" s="57"/>
      <c r="E37" s="57">
        <f>D37+C37</f>
        <v>0</v>
      </c>
      <c r="F37" s="57">
        <f>C37*106.5%</f>
        <v>0</v>
      </c>
      <c r="G37" s="57">
        <f>D37*106.5%</f>
        <v>0</v>
      </c>
      <c r="H37" s="57">
        <f>G37+F37</f>
        <v>0</v>
      </c>
      <c r="I37" s="57">
        <f>F37*105%</f>
        <v>0</v>
      </c>
      <c r="J37" s="57">
        <f>G37*105%</f>
        <v>0</v>
      </c>
      <c r="K37" s="57">
        <f>J37+I37</f>
        <v>0</v>
      </c>
    </row>
    <row r="38" spans="1:11" ht="14.25">
      <c r="A38" s="16"/>
      <c r="B38" s="17" t="s">
        <v>1</v>
      </c>
      <c r="C38" s="58">
        <f aca="true" t="shared" si="12" ref="C38:K38">C36+C37</f>
        <v>300</v>
      </c>
      <c r="D38" s="58">
        <f>D36+D37</f>
        <v>0</v>
      </c>
      <c r="E38" s="58">
        <f t="shared" si="12"/>
        <v>300</v>
      </c>
      <c r="F38" s="59">
        <f t="shared" si="12"/>
        <v>316.8</v>
      </c>
      <c r="G38" s="59">
        <f t="shared" si="12"/>
        <v>0</v>
      </c>
      <c r="H38" s="59">
        <f>H36+H37</f>
        <v>316.8</v>
      </c>
      <c r="I38" s="59">
        <f t="shared" si="12"/>
        <v>332.6</v>
      </c>
      <c r="J38" s="59">
        <f t="shared" si="12"/>
        <v>0</v>
      </c>
      <c r="K38" s="59">
        <f t="shared" si="12"/>
        <v>332.6</v>
      </c>
    </row>
    <row r="40" ht="9" customHeight="1"/>
    <row r="41" spans="1:9" s="53" customFormat="1" ht="33" customHeight="1">
      <c r="A41" s="50"/>
      <c r="B41" s="51" t="s">
        <v>49</v>
      </c>
      <c r="C41" s="51"/>
      <c r="D41" s="52"/>
      <c r="E41" s="52"/>
      <c r="G41" s="52"/>
      <c r="I41" s="52" t="s">
        <v>50</v>
      </c>
    </row>
  </sheetData>
  <sheetProtection/>
  <mergeCells count="19">
    <mergeCell ref="I34:K34"/>
    <mergeCell ref="C34:E34"/>
    <mergeCell ref="B41:C41"/>
    <mergeCell ref="I1:K1"/>
    <mergeCell ref="J6:K6"/>
    <mergeCell ref="C8:E8"/>
    <mergeCell ref="I2:K2"/>
    <mergeCell ref="I3:K3"/>
    <mergeCell ref="I4:K4"/>
    <mergeCell ref="A34:A35"/>
    <mergeCell ref="B34:B35"/>
    <mergeCell ref="A5:K5"/>
    <mergeCell ref="A8:A9"/>
    <mergeCell ref="B8:B9"/>
    <mergeCell ref="F8:H8"/>
    <mergeCell ref="I8:K8"/>
    <mergeCell ref="A31:K31"/>
    <mergeCell ref="J32:K32"/>
    <mergeCell ref="F34:H34"/>
  </mergeCells>
  <printOptions horizontalCentered="1"/>
  <pageMargins left="0.55" right="0.57" top="0.7874015748031497" bottom="0.39" header="0.2362204724409449" footer="0.1968503937007874"/>
  <pageSetup blackAndWhite="1" fitToHeight="1" fitToWidth="1" horizontalDpi="600" verticalDpi="600" orientation="landscape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6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G5"/>
    </sheetView>
  </sheetViews>
  <sheetFormatPr defaultColWidth="9.00390625" defaultRowHeight="12.75"/>
  <cols>
    <col min="1" max="1" width="5.625" style="1" customWidth="1"/>
    <col min="2" max="2" width="79.50390625" style="28" customWidth="1"/>
    <col min="3" max="3" width="50.00390625" style="28" customWidth="1"/>
    <col min="4" max="4" width="17.50390625" style="2" customWidth="1"/>
    <col min="5" max="5" width="17.875" style="2" customWidth="1"/>
    <col min="6" max="6" width="16.375" style="2" customWidth="1"/>
    <col min="7" max="7" width="20.00390625" style="2" customWidth="1"/>
    <col min="8" max="8" width="10.875" style="2" bestFit="1" customWidth="1"/>
    <col min="9" max="9" width="9.50390625" style="2" bestFit="1" customWidth="1"/>
    <col min="10" max="16384" width="9.375" style="2" customWidth="1"/>
  </cols>
  <sheetData>
    <row r="1" spans="1:7" s="11" customFormat="1" ht="20.25">
      <c r="A1" s="23"/>
      <c r="B1" s="27"/>
      <c r="C1" s="27"/>
      <c r="E1" s="54" t="s">
        <v>48</v>
      </c>
      <c r="F1" s="54"/>
      <c r="G1" s="54"/>
    </row>
    <row r="2" spans="1:7" s="11" customFormat="1" ht="18.75" customHeight="1">
      <c r="A2" s="23"/>
      <c r="B2" s="27"/>
      <c r="C2" s="27"/>
      <c r="E2" s="54" t="s">
        <v>67</v>
      </c>
      <c r="F2" s="54"/>
      <c r="G2" s="54"/>
    </row>
    <row r="3" spans="1:7" s="11" customFormat="1" ht="18" customHeight="1">
      <c r="A3" s="23"/>
      <c r="B3" s="27"/>
      <c r="C3" s="27"/>
      <c r="E3" s="54" t="s">
        <v>68</v>
      </c>
      <c r="F3" s="54"/>
      <c r="G3" s="54"/>
    </row>
    <row r="4" spans="5:7" ht="20.25" customHeight="1">
      <c r="E4" s="55" t="s">
        <v>69</v>
      </c>
      <c r="F4" s="55"/>
      <c r="G4" s="55"/>
    </row>
    <row r="5" spans="1:7" ht="52.5" customHeight="1">
      <c r="A5" s="60" t="s">
        <v>52</v>
      </c>
      <c r="B5" s="60"/>
      <c r="C5" s="60"/>
      <c r="D5" s="60"/>
      <c r="E5" s="60"/>
      <c r="F5" s="60"/>
      <c r="G5" s="60"/>
    </row>
    <row r="6" spans="1:7" ht="18.75">
      <c r="A6" s="36"/>
      <c r="B6" s="37"/>
      <c r="C6" s="37"/>
      <c r="D6" s="38"/>
      <c r="E6" s="38"/>
      <c r="F6" s="48" t="s">
        <v>8</v>
      </c>
      <c r="G6" s="48"/>
    </row>
    <row r="7" spans="1:7" s="67" customFormat="1" ht="22.5" customHeight="1">
      <c r="A7" s="63" t="s">
        <v>14</v>
      </c>
      <c r="B7" s="64" t="s">
        <v>15</v>
      </c>
      <c r="C7" s="64" t="s">
        <v>16</v>
      </c>
      <c r="D7" s="65" t="s">
        <v>38</v>
      </c>
      <c r="E7" s="66"/>
      <c r="F7" s="65" t="s">
        <v>51</v>
      </c>
      <c r="G7" s="66"/>
    </row>
    <row r="8" spans="1:7" s="67" customFormat="1" ht="33">
      <c r="A8" s="68"/>
      <c r="B8" s="69"/>
      <c r="C8" s="69"/>
      <c r="D8" s="70" t="s">
        <v>17</v>
      </c>
      <c r="E8" s="70" t="s">
        <v>18</v>
      </c>
      <c r="F8" s="71" t="s">
        <v>17</v>
      </c>
      <c r="G8" s="71" t="s">
        <v>18</v>
      </c>
    </row>
    <row r="9" spans="1:7" s="67" customFormat="1" ht="16.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</row>
    <row r="10" spans="1:7" s="76" customFormat="1" ht="41.25" customHeight="1">
      <c r="A10" s="72">
        <v>1</v>
      </c>
      <c r="B10" s="73" t="s">
        <v>58</v>
      </c>
      <c r="C10" s="74" t="s">
        <v>60</v>
      </c>
      <c r="D10" s="75">
        <v>24.6</v>
      </c>
      <c r="E10" s="75"/>
      <c r="F10" s="75"/>
      <c r="G10" s="75"/>
    </row>
    <row r="11" spans="1:7" s="76" customFormat="1" ht="52.5" customHeight="1">
      <c r="A11" s="72">
        <v>2</v>
      </c>
      <c r="B11" s="73" t="s">
        <v>59</v>
      </c>
      <c r="C11" s="74" t="s">
        <v>60</v>
      </c>
      <c r="D11" s="75">
        <v>37.8</v>
      </c>
      <c r="E11" s="75"/>
      <c r="F11" s="75"/>
      <c r="G11" s="75"/>
    </row>
    <row r="12" spans="1:7" s="76" customFormat="1" ht="41.25" customHeight="1">
      <c r="A12" s="72">
        <v>3</v>
      </c>
      <c r="B12" s="74" t="s">
        <v>39</v>
      </c>
      <c r="C12" s="74" t="s">
        <v>54</v>
      </c>
      <c r="D12" s="75">
        <v>10.3</v>
      </c>
      <c r="E12" s="75"/>
      <c r="F12" s="75"/>
      <c r="G12" s="75"/>
    </row>
    <row r="13" spans="1:7" s="76" customFormat="1" ht="39.75" customHeight="1">
      <c r="A13" s="72">
        <v>4</v>
      </c>
      <c r="B13" s="74" t="s">
        <v>66</v>
      </c>
      <c r="C13" s="74" t="s">
        <v>61</v>
      </c>
      <c r="D13" s="75">
        <v>127</v>
      </c>
      <c r="E13" s="75"/>
      <c r="F13" s="75">
        <v>154</v>
      </c>
      <c r="G13" s="75"/>
    </row>
    <row r="14" spans="1:7" s="76" customFormat="1" ht="39.75" customHeight="1">
      <c r="A14" s="72">
        <v>5</v>
      </c>
      <c r="B14" s="77" t="s">
        <v>57</v>
      </c>
      <c r="C14" s="74" t="s">
        <v>54</v>
      </c>
      <c r="D14" s="75">
        <v>292</v>
      </c>
      <c r="E14" s="75"/>
      <c r="F14" s="75"/>
      <c r="G14" s="75"/>
    </row>
    <row r="15" spans="1:7" s="76" customFormat="1" ht="36" customHeight="1">
      <c r="A15" s="72">
        <v>6</v>
      </c>
      <c r="B15" s="74" t="s">
        <v>41</v>
      </c>
      <c r="C15" s="74" t="s">
        <v>54</v>
      </c>
      <c r="D15" s="75">
        <v>324.5</v>
      </c>
      <c r="E15" s="75"/>
      <c r="F15" s="75">
        <v>346.7</v>
      </c>
      <c r="G15" s="75"/>
    </row>
    <row r="16" spans="1:7" s="76" customFormat="1" ht="42.75" customHeight="1">
      <c r="A16" s="72">
        <v>7</v>
      </c>
      <c r="B16" s="74" t="s">
        <v>53</v>
      </c>
      <c r="C16" s="74" t="s">
        <v>54</v>
      </c>
      <c r="D16" s="75">
        <v>42.2</v>
      </c>
      <c r="E16" s="75"/>
      <c r="F16" s="75"/>
      <c r="G16" s="75"/>
    </row>
    <row r="17" spans="1:7" s="76" customFormat="1" ht="44.25" customHeight="1">
      <c r="A17" s="72">
        <v>8</v>
      </c>
      <c r="B17" s="74" t="s">
        <v>40</v>
      </c>
      <c r="C17" s="74" t="s">
        <v>56</v>
      </c>
      <c r="D17" s="75">
        <v>400</v>
      </c>
      <c r="E17" s="75"/>
      <c r="F17" s="75">
        <v>400</v>
      </c>
      <c r="G17" s="75"/>
    </row>
    <row r="18" spans="1:7" s="76" customFormat="1" ht="44.25" customHeight="1">
      <c r="A18" s="72">
        <v>9</v>
      </c>
      <c r="B18" s="74" t="s">
        <v>55</v>
      </c>
      <c r="C18" s="74" t="s">
        <v>54</v>
      </c>
      <c r="D18" s="75">
        <v>300</v>
      </c>
      <c r="E18" s="75"/>
      <c r="F18" s="75"/>
      <c r="G18" s="75"/>
    </row>
    <row r="19" spans="1:7" s="76" customFormat="1" ht="22.5" customHeight="1">
      <c r="A19" s="72"/>
      <c r="B19" s="78" t="s">
        <v>19</v>
      </c>
      <c r="C19" s="79"/>
      <c r="D19" s="80">
        <f>SUM(D10:D18)</f>
        <v>1558.4</v>
      </c>
      <c r="E19" s="80">
        <f>SUM(E10:E18)</f>
        <v>0</v>
      </c>
      <c r="F19" s="80">
        <f>SUM(F10:F18)</f>
        <v>900.7</v>
      </c>
      <c r="G19" s="80">
        <f>SUM(G10:G18)</f>
        <v>0</v>
      </c>
    </row>
    <row r="22" spans="2:18" ht="39" customHeight="1">
      <c r="B22" s="61" t="s">
        <v>49</v>
      </c>
      <c r="C22" s="61"/>
      <c r="D22" s="62"/>
      <c r="E22" s="62"/>
      <c r="F22" s="62" t="s">
        <v>50</v>
      </c>
      <c r="G22" s="62"/>
      <c r="H22" s="39"/>
      <c r="I22" s="39"/>
      <c r="J22" s="40"/>
      <c r="K22" s="40"/>
      <c r="L22" s="40"/>
      <c r="M22" s="39"/>
      <c r="N22" s="39"/>
      <c r="O22" s="39"/>
      <c r="P22" s="41"/>
      <c r="Q22" s="47"/>
      <c r="R22" s="47"/>
    </row>
  </sheetData>
  <sheetProtection/>
  <mergeCells count="13">
    <mergeCell ref="E1:G1"/>
    <mergeCell ref="F7:G7"/>
    <mergeCell ref="A5:G5"/>
    <mergeCell ref="F6:G6"/>
    <mergeCell ref="A7:A8"/>
    <mergeCell ref="E2:G2"/>
    <mergeCell ref="E3:G3"/>
    <mergeCell ref="E4:G4"/>
    <mergeCell ref="B7:B8"/>
    <mergeCell ref="C7:C8"/>
    <mergeCell ref="D7:E7"/>
    <mergeCell ref="B22:C22"/>
    <mergeCell ref="Q22:R22"/>
  </mergeCells>
  <printOptions horizontalCentered="1"/>
  <pageMargins left="0.5905511811023623" right="0.5118110236220472" top="0.7480314960629921" bottom="0.4724409448818898" header="0.6692913385826772" footer="0.1968503937007874"/>
  <pageSetup blackAndWhite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2018-12-20T12:50:27Z</cp:lastPrinted>
  <dcterms:created xsi:type="dcterms:W3CDTF">2000-03-20T13:04:02Z</dcterms:created>
  <dcterms:modified xsi:type="dcterms:W3CDTF">2018-12-20T12:50:37Z</dcterms:modified>
  <cp:category/>
  <cp:version/>
  <cp:contentType/>
  <cp:contentStatus/>
</cp:coreProperties>
</file>