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'!$A$1:$EA$41</definedName>
  </definedNames>
  <calcPr fullCalcOnLoad="1"/>
</workbook>
</file>

<file path=xl/sharedStrings.xml><?xml version="1.0" encoding="utf-8"?>
<sst xmlns="http://schemas.openxmlformats.org/spreadsheetml/2006/main" count="244" uniqueCount="112">
  <si>
    <t>ВСЬОГО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</si>
  <si>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</si>
  <si>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</si>
  <si>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</si>
  <si>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</si>
  <si>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</si>
  <si>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</si>
  <si>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</si>
  <si>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</si>
  <si>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</si>
  <si>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</si>
  <si>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</si>
  <si>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</si>
  <si>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</si>
  <si>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</si>
  <si>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</si>
  <si>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</si>
  <si>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</si>
  <si>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</si>
  <si>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</si>
  <si>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30</t>
  </si>
  <si>
    <t>31</t>
  </si>
  <si>
    <t xml:space="preserve">Державний бюджет </t>
  </si>
  <si>
    <t>до рішення районної ради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</si>
  <si>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</si>
  <si>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</si>
  <si>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</si>
  <si>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державного бюджету, що надходять до районного бюджету</t>
  </si>
  <si>
    <t>Назва місцевого бюджету адміністративно- територіальної одиниці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</si>
  <si>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</si>
  <si>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</si>
  <si>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</si>
  <si>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</si>
  <si>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</si>
  <si>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</si>
  <si>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</si>
  <si>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</si>
  <si>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</si>
  <si>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</si>
  <si>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</si>
  <si>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</si>
  <si>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</si>
  <si>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</si>
  <si>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</si>
  <si>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</si>
  <si>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</si>
  <si>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</si>
  <si>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</si>
  <si>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Юрівський</t>
  </si>
  <si>
    <t>Субвенції з  обласного бюджету районному бюджету</t>
  </si>
  <si>
    <t>в тому числі</t>
  </si>
  <si>
    <t>Субвенції загального фонду:</t>
  </si>
  <si>
    <t xml:space="preserve"> 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</si>
  <si>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</si>
  <si>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</si>
  <si>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Обласний бюджет Сумської області</t>
  </si>
  <si>
    <t>сьомого скликання</t>
  </si>
  <si>
    <t>Субвенції загального фонду</t>
  </si>
  <si>
    <t>Субвенції з селищного, сільських бюджетів районному бюджету</t>
  </si>
  <si>
    <t>Міський бюджет м.Конотоп Сумської області</t>
  </si>
  <si>
    <t>(грн.)</t>
  </si>
  <si>
    <t>Дотації з місцевих бюджетів, що надходять до районного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</si>
  <si>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</si>
  <si>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загального фонду</t>
  </si>
  <si>
    <t>Субвенції з державного бюджету,  що надходять до районного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</si>
  <si>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</si>
  <si>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ріркого пічного побутового палива і скрапленого газу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</si>
  <si>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</si>
  <si>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</si>
  <si>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</si>
  <si>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 xml:space="preserve">Субвенції загального фонду </t>
  </si>
  <si>
    <t>Інші субвенції  з місцевого бюджету</t>
  </si>
  <si>
    <t xml:space="preserve">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</si>
  <si>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компенсаційні виплати за пільговий проїзд окремих категорій громадян</t>
  </si>
  <si>
    <t>для забезпечення відшкодування для встановлення пам'ятників та облаштування місць поховання загиблих (померлих) учасників антитерористичної операції</t>
  </si>
  <si>
    <t>на забезпечення твердим паливом (дровами, торфобрекетами) сімей учасників антитерористичної операції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</si>
  <si>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 у Сумській області</t>
  </si>
  <si>
    <t>Інші субвенції з місцевого бюджету</t>
  </si>
  <si>
    <t>Дубов"язівський селищний бюджет (ОТГ)</t>
  </si>
  <si>
    <t>Бочечківський сільський бюджет (ОТГ)</t>
  </si>
  <si>
    <t>Субвенція з місцевого бюджету на  здійснення переданих видатків у сфері охорони здоров'я за рахунок коштів медичної субвенції</t>
  </si>
  <si>
    <t>в тому числі на:</t>
  </si>
  <si>
    <t>видатки з утримання фахівців з  соціальної роботи  по РЦСССДМ</t>
  </si>
  <si>
    <t>Затверджено</t>
  </si>
  <si>
    <t>Внесено зміни</t>
  </si>
  <si>
    <t>Затверджено з урахуванням змін</t>
  </si>
  <si>
    <t>Внесено змін</t>
  </si>
  <si>
    <t>Субвенції з обласного бюджету районному бюджету  за   рахунок субвенцій з державного бюджету</t>
  </si>
  <si>
    <t>на придбання путівок для оздоровлення та відпочинку дітей та учнівської молоді</t>
  </si>
  <si>
    <t>на  утримання Конотопської районної дитячо-юнацької  спортивної школи Конотопської районної ради Сумської області та Конотопського центру позашкільної роботи Конотопської районної ради Сумської області</t>
  </si>
  <si>
    <t xml:space="preserve"> на забезпечення медичним обслуговуванням на первинному рівні населення  Центром первинної медико-санітарної допомоги Конотопського району</t>
  </si>
  <si>
    <t>для забезпечення соціальними послугами населення, яке проживає на території Бочечківської сільської ради (ОТГ)  та Дубов'язівської селищної ради (ОТГ)на утримання  територіального центру  соціального обслуговування та надання соціальних  послуг</t>
  </si>
  <si>
    <t>Субвенція з місцевого бюджету на забезпечення якісної, сучасної та доступної  загальної  середньої освіти "Нова українська школа"за рахунок відповідної субвенції з державного бюджету</t>
  </si>
  <si>
    <t>оздоровлення та відпочинок дітей (крім заходів з оздоровлення дітей, що здійснюються зп рахунок коштів на оздоровлення громадян, які постраждали внаслідок Чорнобильської катастрофи</t>
  </si>
  <si>
    <t>на виконання депутатських повноважень депутатів Сумської обласної ради</t>
  </si>
  <si>
    <t>Разом загальний фонд</t>
  </si>
  <si>
    <t>Субвенції спеціального фонду</t>
  </si>
  <si>
    <t>Разом спеціальний фонд</t>
  </si>
  <si>
    <t>Всього міжбюджетні трансферти</t>
  </si>
  <si>
    <t>на забезпечення медичним обслуговуванням на первинному рівні населення  Центром первинної медико-санітарної допомоги Конотопського району</t>
  </si>
  <si>
    <t>створення якісних та сприятливих умов для здобуття освіти, придбання обладнання та матеріалів для навчальних кабінетів 1-го класу згідно стандарту початкової освіти "Нова українська школа" та утримання закладів освіти району</t>
  </si>
  <si>
    <t>надання методичного супроводу закладам загальної середньої освіти</t>
  </si>
  <si>
    <t>на утримання закладів освіти району</t>
  </si>
  <si>
    <t>Додаток 4</t>
  </si>
  <si>
    <t>Субвенції з обласного бюджету районному бюджету</t>
  </si>
  <si>
    <t>Разом по сільських бюджетах району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</si>
  <si>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</si>
  <si>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компенсаційні виплати за пільговий проїзд учасників антитерористичної операції та інших ветеранів війни</t>
  </si>
  <si>
    <t>компенсаційні виплати за пільговий проїзд громадян інших пільгових категорій</t>
  </si>
  <si>
    <t>забезпечення твердим паливом (дровами) сімей учасників антитерористичної операції</t>
  </si>
  <si>
    <t>від 08.08.2018</t>
  </si>
  <si>
    <t>Зміни до додатку 5 до рішення районної  ради "Про районний бюджет на 2018 рік"                                                                                                                                                                                    "Міжбюджетні трансферти  з  районного/ державного бюджету місцевим/ районному бюджетам на 2018 рік"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</si>
</sst>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</numFmts>
  <fonts count="56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5" fillId="0" borderId="0" xfId="0" applyNumberFormat="1" applyFont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2" fontId="10" fillId="0" borderId="29" xfId="0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9"/>
  <sheetViews>
    <sheetView tabSelected="1" view="pageBreakPreview" zoomScale="50" zoomScaleNormal="50" zoomScaleSheetLayoutView="50" zoomScalePageLayoutView="0" workbookViewId="0" topLeftCell="CN13">
      <selection activeCell="CN42" sqref="A42:IV42"/>
    </sheetView>
  </sheetViews>
  <sheetFormatPr defaultColWidth="9.00390625" defaultRowHeight="12.75"/>
  <cols>
    <col min="1" max="1" width="7.125" style="8" hidden="1" customWidth="1"/>
    <col min="2" max="2" width="36.75390625" style="1" customWidth="1"/>
    <col min="3" max="3" width="15.875" style="2" customWidth="1"/>
    <col min="4" max="4" width="15.25390625" style="2" customWidth="1"/>
    <col min="5" max="5" width="19.375" style="2" customWidth="1"/>
    <col min="6" max="6" width="16.625" style="2" customWidth="1"/>
    <col min="7" max="7" width="15.875" style="2" customWidth="1"/>
    <col min="8" max="8" width="19.00390625" style="2" customWidth="1"/>
    <col min="9" max="9" width="16.25390625" style="1" customWidth="1"/>
    <col min="10" max="10" width="14.125" style="1" customWidth="1"/>
    <col min="11" max="12" width="16.375" style="1" customWidth="1"/>
    <col min="13" max="13" width="16.625" style="1" customWidth="1"/>
    <col min="14" max="14" width="19.375" style="1" customWidth="1"/>
    <col min="15" max="15" width="16.00390625" style="1" customWidth="1"/>
    <col min="16" max="16" width="16.75390625" style="1" customWidth="1"/>
    <col min="17" max="17" width="16.625" style="1" customWidth="1"/>
    <col min="18" max="18" width="17.125" style="1" customWidth="1"/>
    <col min="19" max="19" width="19.00390625" style="1" customWidth="1"/>
    <col min="20" max="20" width="23.25390625" style="1" customWidth="1"/>
    <col min="21" max="21" width="19.875" style="1" customWidth="1"/>
    <col min="22" max="22" width="19.625" style="1" customWidth="1"/>
    <col min="23" max="23" width="21.875" style="1" customWidth="1"/>
    <col min="24" max="24" width="17.00390625" style="1" customWidth="1"/>
    <col min="25" max="25" width="20.875" style="1" customWidth="1"/>
    <col min="26" max="26" width="25.125" style="1" customWidth="1"/>
    <col min="27" max="27" width="17.375" style="1" customWidth="1"/>
    <col min="28" max="28" width="19.375" style="1" customWidth="1"/>
    <col min="29" max="29" width="21.75390625" style="1" customWidth="1"/>
    <col min="30" max="30" width="15.625" style="1" customWidth="1"/>
    <col min="31" max="31" width="17.25390625" style="1" customWidth="1"/>
    <col min="32" max="32" width="25.125" style="1" customWidth="1"/>
    <col min="33" max="33" width="17.75390625" style="1" customWidth="1"/>
    <col min="34" max="34" width="19.125" style="1" customWidth="1"/>
    <col min="35" max="35" width="25.00390625" style="1" customWidth="1"/>
    <col min="36" max="36" width="16.375" style="1" customWidth="1"/>
    <col min="37" max="37" width="14.125" style="1" customWidth="1"/>
    <col min="38" max="38" width="17.625" style="1" customWidth="1"/>
    <col min="39" max="39" width="16.375" style="1" customWidth="1"/>
    <col min="40" max="40" width="14.125" style="1" customWidth="1"/>
    <col min="41" max="41" width="15.125" style="1" customWidth="1"/>
    <col min="42" max="42" width="13.375" style="1" customWidth="1"/>
    <col min="43" max="43" width="14.125" style="1" customWidth="1"/>
    <col min="44" max="44" width="14.375" style="1" customWidth="1"/>
    <col min="45" max="45" width="16.625" style="1" customWidth="1"/>
    <col min="46" max="46" width="13.375" style="1" customWidth="1"/>
    <col min="47" max="47" width="15.875" style="1" customWidth="1"/>
    <col min="48" max="48" width="16.00390625" style="1" customWidth="1"/>
    <col min="49" max="49" width="13.625" style="1" customWidth="1"/>
    <col min="50" max="50" width="17.00390625" style="1" customWidth="1"/>
    <col min="51" max="51" width="14.375" style="1" customWidth="1"/>
    <col min="52" max="52" width="10.375" style="1" customWidth="1"/>
    <col min="53" max="53" width="16.125" style="1" customWidth="1"/>
    <col min="54" max="54" width="13.875" style="1" customWidth="1"/>
    <col min="55" max="55" width="11.375" style="1" customWidth="1"/>
    <col min="56" max="56" width="13.25390625" style="1" customWidth="1"/>
    <col min="57" max="57" width="16.75390625" style="1" customWidth="1"/>
    <col min="58" max="58" width="16.625" style="1" customWidth="1"/>
    <col min="59" max="59" width="22.375" style="1" customWidth="1"/>
    <col min="60" max="60" width="17.375" style="1" customWidth="1"/>
    <col min="61" max="61" width="15.875" style="1" customWidth="1"/>
    <col min="62" max="62" width="19.125" style="1" customWidth="1"/>
    <col min="63" max="63" width="15.875" style="1" customWidth="1"/>
    <col min="64" max="64" width="14.00390625" style="1" customWidth="1"/>
    <col min="65" max="65" width="18.375" style="1" customWidth="1"/>
    <col min="66" max="66" width="16.875" style="1" customWidth="1"/>
    <col min="67" max="67" width="12.625" style="1" customWidth="1"/>
    <col min="68" max="68" width="18.125" style="1" customWidth="1"/>
    <col min="69" max="69" width="14.625" style="1" customWidth="1"/>
    <col min="70" max="70" width="15.875" style="1" customWidth="1"/>
    <col min="71" max="71" width="16.875" style="1" customWidth="1"/>
    <col min="72" max="72" width="18.00390625" style="1" customWidth="1"/>
    <col min="73" max="73" width="17.875" style="1" customWidth="1"/>
    <col min="74" max="74" width="23.00390625" style="1" customWidth="1"/>
    <col min="75" max="75" width="15.125" style="1" customWidth="1"/>
    <col min="76" max="76" width="12.25390625" style="1" customWidth="1"/>
    <col min="77" max="78" width="15.75390625" style="1" customWidth="1"/>
    <col min="79" max="79" width="13.875" style="1" customWidth="1"/>
    <col min="80" max="81" width="15.75390625" style="1" customWidth="1"/>
    <col min="82" max="82" width="12.125" style="1" customWidth="1"/>
    <col min="83" max="83" width="15.75390625" style="1" customWidth="1"/>
    <col min="84" max="84" width="12.125" style="1" customWidth="1"/>
    <col min="85" max="85" width="12.625" style="1" customWidth="1"/>
    <col min="86" max="86" width="13.625" style="1" customWidth="1"/>
    <col min="87" max="87" width="14.00390625" style="1" customWidth="1"/>
    <col min="88" max="88" width="10.125" style="1" customWidth="1"/>
    <col min="89" max="89" width="13.875" style="1" customWidth="1"/>
    <col min="90" max="90" width="14.875" style="1" customWidth="1"/>
    <col min="91" max="91" width="17.375" style="1" customWidth="1"/>
    <col min="92" max="101" width="17.625" style="1" customWidth="1"/>
    <col min="102" max="102" width="17.00390625" style="1" customWidth="1"/>
    <col min="103" max="103" width="19.25390625" style="1" customWidth="1"/>
    <col min="104" max="104" width="17.00390625" style="1" customWidth="1"/>
    <col min="105" max="105" width="16.75390625" style="1" customWidth="1"/>
    <col min="106" max="106" width="16.375" style="1" customWidth="1"/>
    <col min="107" max="113" width="17.625" style="1" customWidth="1"/>
    <col min="114" max="114" width="15.00390625" style="1" customWidth="1"/>
    <col min="115" max="115" width="18.125" style="1" customWidth="1"/>
    <col min="116" max="116" width="21.00390625" style="1" customWidth="1"/>
    <col min="117" max="117" width="15.25390625" style="1" customWidth="1"/>
    <col min="118" max="118" width="12.75390625" style="1" customWidth="1"/>
    <col min="119" max="119" width="20.125" style="1" customWidth="1"/>
    <col min="120" max="120" width="16.375" style="1" customWidth="1"/>
    <col min="121" max="121" width="16.25390625" style="1" customWidth="1"/>
    <col min="122" max="122" width="16.875" style="1" customWidth="1"/>
    <col min="123" max="123" width="16.375" style="1" customWidth="1"/>
    <col min="124" max="124" width="13.875" style="1" customWidth="1"/>
    <col min="125" max="125" width="17.00390625" style="1" customWidth="1"/>
    <col min="126" max="127" width="17.625" style="1" customWidth="1"/>
    <col min="128" max="128" width="19.75390625" style="1" customWidth="1"/>
    <col min="129" max="129" width="19.00390625" style="1" customWidth="1"/>
    <col min="130" max="130" width="17.75390625" style="1" customWidth="1"/>
    <col min="131" max="131" width="23.25390625" style="1" customWidth="1"/>
    <col min="132" max="132" width="4.875" style="1" customWidth="1"/>
    <col min="133" max="16384" width="9.125" style="1" customWidth="1"/>
  </cols>
  <sheetData>
    <row r="1" spans="9:132" ht="28.5" customHeight="1">
      <c r="I1" s="23"/>
      <c r="J1" s="23"/>
      <c r="K1" s="23"/>
      <c r="L1" s="23"/>
      <c r="M1" s="23"/>
      <c r="N1" s="23"/>
      <c r="O1" s="23"/>
      <c r="P1" s="23"/>
      <c r="Q1" s="23"/>
      <c r="R1" s="58" t="s">
        <v>103</v>
      </c>
      <c r="S1" s="58"/>
      <c r="T1" s="58"/>
      <c r="U1" s="58"/>
      <c r="V1" s="23"/>
      <c r="W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DZ1" s="10"/>
      <c r="EA1" s="10"/>
      <c r="EB1" s="10"/>
    </row>
    <row r="2" spans="9:132" ht="20.25" customHeight="1">
      <c r="I2" s="126"/>
      <c r="J2" s="126"/>
      <c r="K2" s="126"/>
      <c r="L2" s="126"/>
      <c r="M2" s="24"/>
      <c r="N2" s="24"/>
      <c r="O2" s="24"/>
      <c r="P2" s="24"/>
      <c r="Q2" s="24"/>
      <c r="R2" s="123" t="s">
        <v>23</v>
      </c>
      <c r="S2" s="123"/>
      <c r="T2" s="123"/>
      <c r="U2" s="123"/>
      <c r="V2" s="24"/>
      <c r="W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Z2" s="10"/>
      <c r="EA2" s="10"/>
      <c r="EB2" s="10"/>
    </row>
    <row r="3" spans="9:132" ht="20.25" customHeight="1">
      <c r="I3" s="126"/>
      <c r="J3" s="126"/>
      <c r="K3" s="126"/>
      <c r="L3" s="126"/>
      <c r="M3" s="24"/>
      <c r="N3" s="24"/>
      <c r="O3" s="24"/>
      <c r="P3" s="24"/>
      <c r="Q3" s="24"/>
      <c r="R3" s="125" t="s">
        <v>56</v>
      </c>
      <c r="S3" s="125"/>
      <c r="T3" s="60"/>
      <c r="U3" s="61"/>
      <c r="V3" s="24"/>
      <c r="W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Z3" s="10"/>
      <c r="EA3" s="10"/>
      <c r="EB3" s="10"/>
    </row>
    <row r="4" spans="9:132" ht="32.25" customHeight="1">
      <c r="I4" s="126"/>
      <c r="J4" s="126"/>
      <c r="K4" s="126"/>
      <c r="L4" s="126"/>
      <c r="M4" s="24"/>
      <c r="N4" s="24"/>
      <c r="O4" s="24"/>
      <c r="P4" s="24"/>
      <c r="Q4" s="24"/>
      <c r="R4" s="62" t="s">
        <v>110</v>
      </c>
      <c r="S4" s="59"/>
      <c r="T4" s="59"/>
      <c r="U4" s="59"/>
      <c r="V4" s="24"/>
      <c r="W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Z4" s="10"/>
      <c r="EA4" s="10"/>
      <c r="EB4" s="10"/>
    </row>
    <row r="5" spans="9:132" ht="23.25" customHeight="1">
      <c r="I5" s="18"/>
      <c r="J5" s="18"/>
      <c r="K5" s="18"/>
      <c r="L5" s="18"/>
      <c r="M5" s="18"/>
      <c r="N5" s="18"/>
      <c r="O5" s="18"/>
      <c r="P5" s="18"/>
      <c r="Q5" s="18"/>
      <c r="S5" s="18"/>
      <c r="T5" s="18"/>
      <c r="U5" s="18"/>
      <c r="V5" s="18"/>
      <c r="W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DZ5" s="10"/>
      <c r="EA5" s="10"/>
      <c r="EB5" s="10"/>
    </row>
    <row r="6" spans="2:132" ht="67.5" customHeight="1">
      <c r="B6" s="27"/>
      <c r="C6" s="124" t="s">
        <v>111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27"/>
      <c r="V6" s="27"/>
      <c r="W6" s="27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9"/>
      <c r="EA6" s="9"/>
      <c r="EB6" s="9"/>
    </row>
    <row r="7" spans="20:129" ht="23.25" customHeight="1" thickBot="1">
      <c r="T7" s="63" t="s">
        <v>60</v>
      </c>
      <c r="X7" s="31"/>
      <c r="Y7" s="31"/>
      <c r="Z7" s="31"/>
      <c r="DY7" s="11"/>
    </row>
    <row r="8" spans="1:133" ht="33.75" customHeight="1">
      <c r="A8" s="117"/>
      <c r="B8" s="119" t="s">
        <v>28</v>
      </c>
      <c r="C8" s="104" t="s">
        <v>27</v>
      </c>
      <c r="D8" s="105"/>
      <c r="E8" s="106"/>
      <c r="F8" s="104" t="s">
        <v>61</v>
      </c>
      <c r="G8" s="105"/>
      <c r="H8" s="106"/>
      <c r="I8" s="104" t="s">
        <v>64</v>
      </c>
      <c r="J8" s="105"/>
      <c r="K8" s="105"/>
      <c r="L8" s="105"/>
      <c r="M8" s="105"/>
      <c r="N8" s="105"/>
      <c r="O8" s="105"/>
      <c r="P8" s="105"/>
      <c r="Q8" s="106"/>
      <c r="R8" s="104" t="s">
        <v>87</v>
      </c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  <c r="AJ8" s="81" t="s">
        <v>49</v>
      </c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1" t="s">
        <v>49</v>
      </c>
      <c r="BI8" s="82"/>
      <c r="BJ8" s="82"/>
      <c r="BK8" s="82"/>
      <c r="BL8" s="82"/>
      <c r="BM8" s="82"/>
      <c r="BN8" s="82"/>
      <c r="BO8" s="82"/>
      <c r="BP8" s="83"/>
      <c r="BQ8" s="127" t="s">
        <v>58</v>
      </c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 t="s">
        <v>95</v>
      </c>
      <c r="DH8" s="127"/>
      <c r="DI8" s="127"/>
      <c r="DJ8" s="64" t="s">
        <v>77</v>
      </c>
      <c r="DK8" s="65"/>
      <c r="DL8" s="65"/>
      <c r="DM8" s="101" t="s">
        <v>104</v>
      </c>
      <c r="DN8" s="102"/>
      <c r="DO8" s="103"/>
      <c r="DP8" s="101" t="s">
        <v>58</v>
      </c>
      <c r="DQ8" s="102"/>
      <c r="DR8" s="102"/>
      <c r="DS8" s="102"/>
      <c r="DT8" s="102"/>
      <c r="DU8" s="103"/>
      <c r="DV8" s="127" t="s">
        <v>97</v>
      </c>
      <c r="DW8" s="127"/>
      <c r="DX8" s="127"/>
      <c r="DY8" s="73" t="s">
        <v>98</v>
      </c>
      <c r="DZ8" s="73"/>
      <c r="EA8" s="73"/>
      <c r="EB8" s="40"/>
      <c r="EC8" s="3"/>
    </row>
    <row r="9" spans="1:133" ht="19.5" customHeight="1">
      <c r="A9" s="118"/>
      <c r="B9" s="120"/>
      <c r="C9" s="78"/>
      <c r="D9" s="79"/>
      <c r="E9" s="80"/>
      <c r="F9" s="78"/>
      <c r="G9" s="79"/>
      <c r="H9" s="80"/>
      <c r="I9" s="78"/>
      <c r="J9" s="79"/>
      <c r="K9" s="79"/>
      <c r="L9" s="79"/>
      <c r="M9" s="79"/>
      <c r="N9" s="79"/>
      <c r="O9" s="79"/>
      <c r="P9" s="79"/>
      <c r="Q9" s="80"/>
      <c r="R9" s="7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80"/>
      <c r="AJ9" s="75" t="s">
        <v>51</v>
      </c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7"/>
      <c r="BH9" s="75" t="s">
        <v>51</v>
      </c>
      <c r="BI9" s="76"/>
      <c r="BJ9" s="76"/>
      <c r="BK9" s="76"/>
      <c r="BL9" s="76"/>
      <c r="BM9" s="76"/>
      <c r="BN9" s="76"/>
      <c r="BO9" s="76"/>
      <c r="BP9" s="77"/>
      <c r="BQ9" s="75" t="s">
        <v>57</v>
      </c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7"/>
      <c r="DG9" s="127"/>
      <c r="DH9" s="127"/>
      <c r="DI9" s="127"/>
      <c r="DJ9" s="128"/>
      <c r="DK9" s="129"/>
      <c r="DL9" s="129"/>
      <c r="DM9" s="127" t="s">
        <v>96</v>
      </c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73"/>
      <c r="DZ9" s="73"/>
      <c r="EA9" s="73"/>
      <c r="EB9" s="40"/>
      <c r="EC9" s="3"/>
    </row>
    <row r="10" spans="1:133" ht="33.75" customHeight="1">
      <c r="A10" s="118"/>
      <c r="B10" s="120"/>
      <c r="C10" s="101" t="s">
        <v>63</v>
      </c>
      <c r="D10" s="102"/>
      <c r="E10" s="102"/>
      <c r="F10" s="102"/>
      <c r="G10" s="102"/>
      <c r="H10" s="103"/>
      <c r="I10" s="101" t="s">
        <v>57</v>
      </c>
      <c r="J10" s="102"/>
      <c r="K10" s="102"/>
      <c r="L10" s="102"/>
      <c r="M10" s="102"/>
      <c r="N10" s="102"/>
      <c r="O10" s="102"/>
      <c r="P10" s="102"/>
      <c r="Q10" s="103"/>
      <c r="R10" s="101" t="s">
        <v>70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78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80"/>
      <c r="BH10" s="78"/>
      <c r="BI10" s="79"/>
      <c r="BJ10" s="79"/>
      <c r="BK10" s="79"/>
      <c r="BL10" s="79"/>
      <c r="BM10" s="79"/>
      <c r="BN10" s="79"/>
      <c r="BO10" s="79"/>
      <c r="BP10" s="80"/>
      <c r="BQ10" s="78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80"/>
      <c r="DG10" s="127"/>
      <c r="DH10" s="127"/>
      <c r="DI10" s="127"/>
      <c r="DJ10" s="128"/>
      <c r="DK10" s="129"/>
      <c r="DL10" s="129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73"/>
      <c r="DZ10" s="73"/>
      <c r="EA10" s="73"/>
      <c r="EB10" s="40"/>
      <c r="EC10" s="3"/>
    </row>
    <row r="11" spans="1:133" s="15" customFormat="1" ht="26.25" customHeight="1">
      <c r="A11" s="118"/>
      <c r="B11" s="120"/>
      <c r="C11" s="107" t="s">
        <v>24</v>
      </c>
      <c r="D11" s="108"/>
      <c r="E11" s="109"/>
      <c r="F11" s="107" t="s">
        <v>62</v>
      </c>
      <c r="G11" s="108"/>
      <c r="H11" s="109"/>
      <c r="I11" s="64" t="s">
        <v>25</v>
      </c>
      <c r="J11" s="65"/>
      <c r="K11" s="66"/>
      <c r="L11" s="64" t="s">
        <v>26</v>
      </c>
      <c r="M11" s="65"/>
      <c r="N11" s="66"/>
      <c r="O11" s="64" t="s">
        <v>106</v>
      </c>
      <c r="P11" s="65"/>
      <c r="Q11" s="66"/>
      <c r="R11" s="91" t="s">
        <v>65</v>
      </c>
      <c r="S11" s="92"/>
      <c r="T11" s="93"/>
      <c r="U11" s="91" t="s">
        <v>66</v>
      </c>
      <c r="V11" s="92"/>
      <c r="W11" s="93"/>
      <c r="X11" s="91" t="s">
        <v>67</v>
      </c>
      <c r="Y11" s="92"/>
      <c r="Z11" s="93"/>
      <c r="AA11" s="91" t="s">
        <v>68</v>
      </c>
      <c r="AB11" s="92"/>
      <c r="AC11" s="93"/>
      <c r="AD11" s="91" t="s">
        <v>92</v>
      </c>
      <c r="AE11" s="92"/>
      <c r="AF11" s="93"/>
      <c r="AG11" s="91" t="s">
        <v>69</v>
      </c>
      <c r="AH11" s="92"/>
      <c r="AI11" s="93"/>
      <c r="AJ11" s="64" t="s">
        <v>71</v>
      </c>
      <c r="AK11" s="65"/>
      <c r="AL11" s="66"/>
      <c r="AM11" s="84" t="s">
        <v>50</v>
      </c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6"/>
      <c r="BH11" s="84" t="s">
        <v>50</v>
      </c>
      <c r="BI11" s="85"/>
      <c r="BJ11" s="85"/>
      <c r="BK11" s="85"/>
      <c r="BL11" s="85"/>
      <c r="BM11" s="85"/>
      <c r="BN11" s="85"/>
      <c r="BO11" s="85"/>
      <c r="BP11" s="86"/>
      <c r="BQ11" s="64" t="s">
        <v>80</v>
      </c>
      <c r="BR11" s="65"/>
      <c r="BS11" s="66"/>
      <c r="BT11" s="64" t="s">
        <v>77</v>
      </c>
      <c r="BU11" s="65"/>
      <c r="BV11" s="66"/>
      <c r="BW11" s="84" t="s">
        <v>81</v>
      </c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6"/>
      <c r="DG11" s="127"/>
      <c r="DH11" s="127"/>
      <c r="DI11" s="127"/>
      <c r="DJ11" s="128"/>
      <c r="DK11" s="129"/>
      <c r="DL11" s="129"/>
      <c r="DM11" s="75" t="s">
        <v>94</v>
      </c>
      <c r="DN11" s="76"/>
      <c r="DO11" s="77"/>
      <c r="DP11" s="84" t="s">
        <v>81</v>
      </c>
      <c r="DQ11" s="85"/>
      <c r="DR11" s="85"/>
      <c r="DS11" s="85"/>
      <c r="DT11" s="85"/>
      <c r="DU11" s="86"/>
      <c r="DV11" s="127"/>
      <c r="DW11" s="127"/>
      <c r="DX11" s="127"/>
      <c r="DY11" s="73"/>
      <c r="DZ11" s="73"/>
      <c r="EA11" s="73"/>
      <c r="EB11" s="40"/>
      <c r="EC11" s="14"/>
    </row>
    <row r="12" spans="1:132" s="16" customFormat="1" ht="189.75" customHeight="1">
      <c r="A12" s="118"/>
      <c r="B12" s="120"/>
      <c r="C12" s="110"/>
      <c r="D12" s="111"/>
      <c r="E12" s="112"/>
      <c r="F12" s="110"/>
      <c r="G12" s="111"/>
      <c r="H12" s="112"/>
      <c r="I12" s="67"/>
      <c r="J12" s="68"/>
      <c r="K12" s="69"/>
      <c r="L12" s="67"/>
      <c r="M12" s="68"/>
      <c r="N12" s="69"/>
      <c r="O12" s="67"/>
      <c r="P12" s="68"/>
      <c r="Q12" s="69"/>
      <c r="R12" s="94"/>
      <c r="S12" s="95"/>
      <c r="T12" s="96"/>
      <c r="U12" s="94"/>
      <c r="V12" s="95"/>
      <c r="W12" s="96"/>
      <c r="X12" s="94"/>
      <c r="Y12" s="95"/>
      <c r="Z12" s="96"/>
      <c r="AA12" s="94"/>
      <c r="AB12" s="95"/>
      <c r="AC12" s="96"/>
      <c r="AD12" s="94"/>
      <c r="AE12" s="95"/>
      <c r="AF12" s="96"/>
      <c r="AG12" s="94"/>
      <c r="AH12" s="95"/>
      <c r="AI12" s="96"/>
      <c r="AJ12" s="67"/>
      <c r="AK12" s="68"/>
      <c r="AL12" s="69"/>
      <c r="AM12" s="97" t="s">
        <v>72</v>
      </c>
      <c r="AN12" s="98"/>
      <c r="AO12" s="99"/>
      <c r="AP12" s="87" t="s">
        <v>73</v>
      </c>
      <c r="AQ12" s="88"/>
      <c r="AR12" s="89"/>
      <c r="AS12" s="87" t="s">
        <v>93</v>
      </c>
      <c r="AT12" s="88"/>
      <c r="AU12" s="89"/>
      <c r="AV12" s="87" t="s">
        <v>94</v>
      </c>
      <c r="AW12" s="88"/>
      <c r="AX12" s="89"/>
      <c r="AY12" s="87" t="s">
        <v>74</v>
      </c>
      <c r="AZ12" s="88"/>
      <c r="BA12" s="89"/>
      <c r="BB12" s="87" t="s">
        <v>76</v>
      </c>
      <c r="BC12" s="88"/>
      <c r="BD12" s="89"/>
      <c r="BE12" s="87" t="s">
        <v>52</v>
      </c>
      <c r="BF12" s="88"/>
      <c r="BG12" s="89"/>
      <c r="BH12" s="87" t="s">
        <v>53</v>
      </c>
      <c r="BI12" s="88"/>
      <c r="BJ12" s="89"/>
      <c r="BK12" s="87" t="s">
        <v>54</v>
      </c>
      <c r="BL12" s="88"/>
      <c r="BM12" s="89"/>
      <c r="BN12" s="87" t="s">
        <v>75</v>
      </c>
      <c r="BO12" s="88"/>
      <c r="BP12" s="89"/>
      <c r="BQ12" s="67"/>
      <c r="BR12" s="68"/>
      <c r="BS12" s="69"/>
      <c r="BT12" s="67"/>
      <c r="BU12" s="68"/>
      <c r="BV12" s="69"/>
      <c r="BW12" s="87" t="s">
        <v>73</v>
      </c>
      <c r="BX12" s="88"/>
      <c r="BY12" s="89"/>
      <c r="BZ12" s="90" t="s">
        <v>107</v>
      </c>
      <c r="CA12" s="90"/>
      <c r="CB12" s="90"/>
      <c r="CC12" s="90" t="s">
        <v>108</v>
      </c>
      <c r="CD12" s="90"/>
      <c r="CE12" s="90"/>
      <c r="CF12" s="90" t="s">
        <v>109</v>
      </c>
      <c r="CG12" s="90"/>
      <c r="CH12" s="90"/>
      <c r="CI12" s="87" t="s">
        <v>82</v>
      </c>
      <c r="CJ12" s="88"/>
      <c r="CK12" s="89"/>
      <c r="CL12" s="87" t="s">
        <v>91</v>
      </c>
      <c r="CM12" s="88"/>
      <c r="CN12" s="89"/>
      <c r="CO12" s="87" t="s">
        <v>101</v>
      </c>
      <c r="CP12" s="88"/>
      <c r="CQ12" s="89"/>
      <c r="CR12" s="87" t="s">
        <v>102</v>
      </c>
      <c r="CS12" s="88"/>
      <c r="CT12" s="89"/>
      <c r="CU12" s="87" t="s">
        <v>100</v>
      </c>
      <c r="CV12" s="88"/>
      <c r="CW12" s="89"/>
      <c r="CX12" s="87" t="s">
        <v>90</v>
      </c>
      <c r="CY12" s="88"/>
      <c r="CZ12" s="89"/>
      <c r="DA12" s="87" t="s">
        <v>88</v>
      </c>
      <c r="DB12" s="88"/>
      <c r="DC12" s="89"/>
      <c r="DD12" s="87" t="s">
        <v>89</v>
      </c>
      <c r="DE12" s="88"/>
      <c r="DF12" s="89"/>
      <c r="DG12" s="127"/>
      <c r="DH12" s="127"/>
      <c r="DI12" s="127"/>
      <c r="DJ12" s="67"/>
      <c r="DK12" s="68"/>
      <c r="DL12" s="68"/>
      <c r="DM12" s="78"/>
      <c r="DN12" s="79"/>
      <c r="DO12" s="80"/>
      <c r="DP12" s="87" t="s">
        <v>99</v>
      </c>
      <c r="DQ12" s="88"/>
      <c r="DR12" s="89"/>
      <c r="DS12" s="87" t="s">
        <v>100</v>
      </c>
      <c r="DT12" s="88"/>
      <c r="DU12" s="89"/>
      <c r="DV12" s="127"/>
      <c r="DW12" s="127"/>
      <c r="DX12" s="127"/>
      <c r="DY12" s="73"/>
      <c r="DZ12" s="73"/>
      <c r="EA12" s="73"/>
      <c r="EB12" s="40"/>
    </row>
    <row r="13" spans="1:132" ht="18.75" customHeight="1">
      <c r="A13" s="34"/>
      <c r="B13" s="37"/>
      <c r="C13" s="74">
        <v>41020100</v>
      </c>
      <c r="D13" s="74"/>
      <c r="E13" s="74"/>
      <c r="F13" s="74">
        <v>41040200</v>
      </c>
      <c r="G13" s="74"/>
      <c r="H13" s="74"/>
      <c r="I13" s="74">
        <v>41033900</v>
      </c>
      <c r="J13" s="74"/>
      <c r="K13" s="74"/>
      <c r="L13" s="74">
        <v>41034200</v>
      </c>
      <c r="M13" s="74"/>
      <c r="N13" s="74"/>
      <c r="O13" s="70">
        <v>41034500</v>
      </c>
      <c r="P13" s="71"/>
      <c r="Q13" s="72"/>
      <c r="R13" s="74">
        <v>41050100</v>
      </c>
      <c r="S13" s="74"/>
      <c r="T13" s="74"/>
      <c r="U13" s="74">
        <v>41050200</v>
      </c>
      <c r="V13" s="74"/>
      <c r="W13" s="74"/>
      <c r="X13" s="74">
        <v>41050300</v>
      </c>
      <c r="Y13" s="74"/>
      <c r="Z13" s="74"/>
      <c r="AA13" s="74">
        <v>41050700</v>
      </c>
      <c r="AB13" s="74"/>
      <c r="AC13" s="74"/>
      <c r="AD13" s="70">
        <v>41051400</v>
      </c>
      <c r="AE13" s="71"/>
      <c r="AF13" s="72"/>
      <c r="AG13" s="74">
        <v>41052000</v>
      </c>
      <c r="AH13" s="74"/>
      <c r="AI13" s="74"/>
      <c r="AJ13" s="74">
        <v>41053900</v>
      </c>
      <c r="AK13" s="74"/>
      <c r="AL13" s="74"/>
      <c r="AM13" s="74"/>
      <c r="AN13" s="74"/>
      <c r="AO13" s="74"/>
      <c r="AP13" s="74"/>
      <c r="AQ13" s="74"/>
      <c r="AR13" s="74"/>
      <c r="AS13" s="49"/>
      <c r="AT13" s="49"/>
      <c r="AU13" s="49"/>
      <c r="AV13" s="49"/>
      <c r="AW13" s="49"/>
      <c r="AX13" s="49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>
        <v>41051500</v>
      </c>
      <c r="BR13" s="74"/>
      <c r="BS13" s="74"/>
      <c r="BT13" s="74">
        <v>41053900</v>
      </c>
      <c r="BU13" s="74"/>
      <c r="BV13" s="74"/>
      <c r="BW13" s="74"/>
      <c r="BX13" s="74"/>
      <c r="BY13" s="74"/>
      <c r="BZ13" s="70"/>
      <c r="CA13" s="71"/>
      <c r="CB13" s="72"/>
      <c r="CC13" s="70"/>
      <c r="CD13" s="71"/>
      <c r="CE13" s="72"/>
      <c r="CF13" s="70"/>
      <c r="CG13" s="71"/>
      <c r="CH13" s="72"/>
      <c r="CI13" s="74"/>
      <c r="CJ13" s="74"/>
      <c r="CK13" s="74"/>
      <c r="CL13" s="74"/>
      <c r="CM13" s="74"/>
      <c r="CN13" s="74"/>
      <c r="CO13" s="49"/>
      <c r="CP13" s="49"/>
      <c r="CQ13" s="49"/>
      <c r="CR13" s="49"/>
      <c r="CS13" s="49"/>
      <c r="CT13" s="49"/>
      <c r="CU13" s="49"/>
      <c r="CV13" s="49"/>
      <c r="CW13" s="49"/>
      <c r="CX13" s="74"/>
      <c r="CY13" s="74"/>
      <c r="CZ13" s="74"/>
      <c r="DA13" s="74"/>
      <c r="DB13" s="74"/>
      <c r="DC13" s="74"/>
      <c r="DD13" s="74"/>
      <c r="DE13" s="74"/>
      <c r="DF13" s="74"/>
      <c r="DG13" s="49"/>
      <c r="DH13" s="49"/>
      <c r="DI13" s="49"/>
      <c r="DJ13" s="70">
        <v>41053900</v>
      </c>
      <c r="DK13" s="71"/>
      <c r="DL13" s="72"/>
      <c r="DM13" s="50"/>
      <c r="DN13" s="50"/>
      <c r="DO13" s="50"/>
      <c r="DP13" s="70"/>
      <c r="DQ13" s="71"/>
      <c r="DR13" s="72"/>
      <c r="DS13" s="70"/>
      <c r="DT13" s="71"/>
      <c r="DU13" s="72"/>
      <c r="DV13" s="49"/>
      <c r="DW13" s="49"/>
      <c r="DX13" s="49"/>
      <c r="DY13" s="73"/>
      <c r="DZ13" s="73"/>
      <c r="EA13" s="73"/>
      <c r="EB13" s="41"/>
    </row>
    <row r="14" spans="1:132" ht="43.5" customHeight="1">
      <c r="A14" s="34"/>
      <c r="B14" s="19"/>
      <c r="C14" s="36" t="s">
        <v>83</v>
      </c>
      <c r="D14" s="36" t="s">
        <v>84</v>
      </c>
      <c r="E14" s="36" t="s">
        <v>85</v>
      </c>
      <c r="F14" s="36" t="s">
        <v>83</v>
      </c>
      <c r="G14" s="36" t="s">
        <v>84</v>
      </c>
      <c r="H14" s="36" t="s">
        <v>85</v>
      </c>
      <c r="I14" s="36" t="s">
        <v>83</v>
      </c>
      <c r="J14" s="36" t="s">
        <v>84</v>
      </c>
      <c r="K14" s="36" t="s">
        <v>85</v>
      </c>
      <c r="L14" s="36" t="s">
        <v>83</v>
      </c>
      <c r="M14" s="36" t="s">
        <v>84</v>
      </c>
      <c r="N14" s="36" t="s">
        <v>85</v>
      </c>
      <c r="O14" s="36"/>
      <c r="P14" s="36"/>
      <c r="Q14" s="36"/>
      <c r="R14" s="36" t="s">
        <v>83</v>
      </c>
      <c r="S14" s="36" t="s">
        <v>84</v>
      </c>
      <c r="T14" s="36" t="s">
        <v>85</v>
      </c>
      <c r="U14" s="36" t="s">
        <v>83</v>
      </c>
      <c r="V14" s="36" t="s">
        <v>84</v>
      </c>
      <c r="W14" s="36" t="s">
        <v>85</v>
      </c>
      <c r="X14" s="36" t="s">
        <v>83</v>
      </c>
      <c r="Y14" s="36" t="s">
        <v>84</v>
      </c>
      <c r="Z14" s="36" t="s">
        <v>85</v>
      </c>
      <c r="AA14" s="36" t="s">
        <v>83</v>
      </c>
      <c r="AB14" s="36" t="s">
        <v>84</v>
      </c>
      <c r="AC14" s="36" t="s">
        <v>85</v>
      </c>
      <c r="AD14" s="36" t="s">
        <v>83</v>
      </c>
      <c r="AE14" s="36" t="s">
        <v>84</v>
      </c>
      <c r="AF14" s="36" t="s">
        <v>85</v>
      </c>
      <c r="AG14" s="36" t="s">
        <v>83</v>
      </c>
      <c r="AH14" s="36" t="s">
        <v>84</v>
      </c>
      <c r="AI14" s="36" t="s">
        <v>85</v>
      </c>
      <c r="AJ14" s="57" t="s">
        <v>83</v>
      </c>
      <c r="AK14" s="57" t="s">
        <v>84</v>
      </c>
      <c r="AL14" s="56" t="s">
        <v>85</v>
      </c>
      <c r="AM14" s="57" t="s">
        <v>83</v>
      </c>
      <c r="AN14" s="57" t="s">
        <v>84</v>
      </c>
      <c r="AO14" s="57" t="s">
        <v>85</v>
      </c>
      <c r="AP14" s="56" t="s">
        <v>83</v>
      </c>
      <c r="AQ14" s="57" t="s">
        <v>84</v>
      </c>
      <c r="AR14" s="56" t="s">
        <v>85</v>
      </c>
      <c r="AS14" s="57" t="s">
        <v>83</v>
      </c>
      <c r="AT14" s="57" t="s">
        <v>84</v>
      </c>
      <c r="AU14" s="57" t="s">
        <v>85</v>
      </c>
      <c r="AV14" s="57" t="s">
        <v>83</v>
      </c>
      <c r="AW14" s="57" t="s">
        <v>84</v>
      </c>
      <c r="AX14" s="57" t="s">
        <v>85</v>
      </c>
      <c r="AY14" s="57" t="s">
        <v>83</v>
      </c>
      <c r="AZ14" s="57" t="s">
        <v>84</v>
      </c>
      <c r="BA14" s="57" t="s">
        <v>85</v>
      </c>
      <c r="BB14" s="57" t="s">
        <v>83</v>
      </c>
      <c r="BC14" s="57" t="s">
        <v>84</v>
      </c>
      <c r="BD14" s="55" t="s">
        <v>85</v>
      </c>
      <c r="BE14" s="36" t="s">
        <v>83</v>
      </c>
      <c r="BF14" s="36" t="s">
        <v>84</v>
      </c>
      <c r="BG14" s="36" t="s">
        <v>85</v>
      </c>
      <c r="BH14" s="36" t="s">
        <v>83</v>
      </c>
      <c r="BI14" s="36" t="s">
        <v>84</v>
      </c>
      <c r="BJ14" s="36" t="s">
        <v>85</v>
      </c>
      <c r="BK14" s="36" t="s">
        <v>83</v>
      </c>
      <c r="BL14" s="36" t="s">
        <v>84</v>
      </c>
      <c r="BM14" s="36" t="s">
        <v>85</v>
      </c>
      <c r="BN14" s="36" t="s">
        <v>83</v>
      </c>
      <c r="BO14" s="36" t="s">
        <v>84</v>
      </c>
      <c r="BP14" s="36" t="s">
        <v>85</v>
      </c>
      <c r="BQ14" s="56" t="s">
        <v>83</v>
      </c>
      <c r="BR14" s="56" t="s">
        <v>84</v>
      </c>
      <c r="BS14" s="56" t="s">
        <v>85</v>
      </c>
      <c r="BT14" s="56" t="s">
        <v>83</v>
      </c>
      <c r="BU14" s="56" t="s">
        <v>84</v>
      </c>
      <c r="BV14" s="56" t="s">
        <v>85</v>
      </c>
      <c r="BW14" s="56" t="s">
        <v>83</v>
      </c>
      <c r="BX14" s="56" t="s">
        <v>84</v>
      </c>
      <c r="BY14" s="56" t="s">
        <v>85</v>
      </c>
      <c r="BZ14" s="56" t="s">
        <v>83</v>
      </c>
      <c r="CA14" s="56" t="s">
        <v>84</v>
      </c>
      <c r="CB14" s="56" t="s">
        <v>85</v>
      </c>
      <c r="CC14" s="56" t="s">
        <v>83</v>
      </c>
      <c r="CD14" s="56" t="s">
        <v>84</v>
      </c>
      <c r="CE14" s="56" t="s">
        <v>85</v>
      </c>
      <c r="CF14" s="56" t="s">
        <v>83</v>
      </c>
      <c r="CG14" s="56" t="s">
        <v>84</v>
      </c>
      <c r="CH14" s="56" t="s">
        <v>85</v>
      </c>
      <c r="CI14" s="56" t="s">
        <v>83</v>
      </c>
      <c r="CJ14" s="56" t="s">
        <v>84</v>
      </c>
      <c r="CK14" s="56" t="s">
        <v>85</v>
      </c>
      <c r="CL14" s="36" t="s">
        <v>83</v>
      </c>
      <c r="CM14" s="36" t="s">
        <v>84</v>
      </c>
      <c r="CN14" s="36" t="s">
        <v>85</v>
      </c>
      <c r="CO14" s="36" t="s">
        <v>83</v>
      </c>
      <c r="CP14" s="36" t="s">
        <v>84</v>
      </c>
      <c r="CQ14" s="36" t="s">
        <v>85</v>
      </c>
      <c r="CR14" s="36" t="s">
        <v>83</v>
      </c>
      <c r="CS14" s="36" t="s">
        <v>84</v>
      </c>
      <c r="CT14" s="36" t="s">
        <v>85</v>
      </c>
      <c r="CU14" s="36" t="s">
        <v>83</v>
      </c>
      <c r="CV14" s="36" t="s">
        <v>84</v>
      </c>
      <c r="CW14" s="36" t="s">
        <v>85</v>
      </c>
      <c r="CX14" s="36" t="s">
        <v>83</v>
      </c>
      <c r="CY14" s="36" t="s">
        <v>84</v>
      </c>
      <c r="CZ14" s="36" t="s">
        <v>85</v>
      </c>
      <c r="DA14" s="36" t="s">
        <v>83</v>
      </c>
      <c r="DB14" s="36" t="s">
        <v>84</v>
      </c>
      <c r="DC14" s="36" t="s">
        <v>85</v>
      </c>
      <c r="DD14" s="36" t="s">
        <v>83</v>
      </c>
      <c r="DE14" s="36" t="s">
        <v>84</v>
      </c>
      <c r="DF14" s="36" t="s">
        <v>85</v>
      </c>
      <c r="DG14" s="36" t="s">
        <v>83</v>
      </c>
      <c r="DH14" s="36" t="s">
        <v>84</v>
      </c>
      <c r="DI14" s="36" t="s">
        <v>85</v>
      </c>
      <c r="DJ14" s="36" t="s">
        <v>83</v>
      </c>
      <c r="DK14" s="36" t="s">
        <v>84</v>
      </c>
      <c r="DL14" s="36" t="s">
        <v>85</v>
      </c>
      <c r="DM14" s="36" t="s">
        <v>83</v>
      </c>
      <c r="DN14" s="36" t="s">
        <v>84</v>
      </c>
      <c r="DO14" s="36" t="s">
        <v>85</v>
      </c>
      <c r="DP14" s="36" t="s">
        <v>83</v>
      </c>
      <c r="DQ14" s="36" t="s">
        <v>84</v>
      </c>
      <c r="DR14" s="36" t="s">
        <v>85</v>
      </c>
      <c r="DS14" s="36" t="s">
        <v>83</v>
      </c>
      <c r="DT14" s="36" t="s">
        <v>84</v>
      </c>
      <c r="DU14" s="36" t="s">
        <v>85</v>
      </c>
      <c r="DV14" s="36" t="s">
        <v>83</v>
      </c>
      <c r="DW14" s="36" t="s">
        <v>84</v>
      </c>
      <c r="DX14" s="36" t="s">
        <v>85</v>
      </c>
      <c r="DY14" s="36" t="s">
        <v>83</v>
      </c>
      <c r="DZ14" s="36" t="s">
        <v>86</v>
      </c>
      <c r="EA14" s="36" t="s">
        <v>85</v>
      </c>
      <c r="EB14" s="41"/>
    </row>
    <row r="15" spans="1:132" s="2" customFormat="1" ht="18" customHeight="1">
      <c r="A15" s="35" t="s">
        <v>1</v>
      </c>
      <c r="B15" s="26" t="s">
        <v>29</v>
      </c>
      <c r="C15" s="21"/>
      <c r="D15" s="21"/>
      <c r="E15" s="21">
        <f>C15+D15</f>
        <v>0</v>
      </c>
      <c r="F15" s="21"/>
      <c r="G15" s="21"/>
      <c r="H15" s="21">
        <f>F15+G15</f>
        <v>0</v>
      </c>
      <c r="I15" s="21"/>
      <c r="J15" s="21"/>
      <c r="K15" s="21">
        <f>I15+J15</f>
        <v>0</v>
      </c>
      <c r="L15" s="21"/>
      <c r="M15" s="21"/>
      <c r="N15" s="21">
        <f>L15+M15</f>
        <v>0</v>
      </c>
      <c r="O15" s="21"/>
      <c r="P15" s="21"/>
      <c r="Q15" s="21"/>
      <c r="R15" s="21"/>
      <c r="S15" s="21"/>
      <c r="T15" s="21">
        <f>R15+S15</f>
        <v>0</v>
      </c>
      <c r="U15" s="21"/>
      <c r="V15" s="21"/>
      <c r="W15" s="21">
        <f>U15+V15</f>
        <v>0</v>
      </c>
      <c r="X15" s="21"/>
      <c r="Y15" s="21"/>
      <c r="Z15" s="21">
        <f>X15+Y15</f>
        <v>0</v>
      </c>
      <c r="AA15" s="21"/>
      <c r="AB15" s="21"/>
      <c r="AC15" s="21">
        <f>AA15+AB15</f>
        <v>0</v>
      </c>
      <c r="AD15" s="21"/>
      <c r="AE15" s="21"/>
      <c r="AF15" s="21"/>
      <c r="AG15" s="21"/>
      <c r="AH15" s="21"/>
      <c r="AI15" s="21">
        <f>AG15+AH15</f>
        <v>0</v>
      </c>
      <c r="AJ15" s="21"/>
      <c r="AK15" s="21"/>
      <c r="AL15" s="21">
        <f>AJ15+AK15</f>
        <v>0</v>
      </c>
      <c r="AM15" s="21"/>
      <c r="AN15" s="21"/>
      <c r="AO15" s="21">
        <f>AM15+AN15</f>
        <v>0</v>
      </c>
      <c r="AP15" s="21"/>
      <c r="AQ15" s="21"/>
      <c r="AR15" s="21">
        <f>AP15+AQ15</f>
        <v>0</v>
      </c>
      <c r="AS15" s="21"/>
      <c r="AT15" s="21"/>
      <c r="AU15" s="21">
        <f>AS15+AT15</f>
        <v>0</v>
      </c>
      <c r="AV15" s="21"/>
      <c r="AW15" s="21"/>
      <c r="AX15" s="21">
        <f>AV15+AW15</f>
        <v>0</v>
      </c>
      <c r="AY15" s="21"/>
      <c r="AZ15" s="21"/>
      <c r="BA15" s="21">
        <f>AY15+AZ15</f>
        <v>0</v>
      </c>
      <c r="BB15" s="21"/>
      <c r="BC15" s="21"/>
      <c r="BD15" s="21">
        <f>BB15+BC15</f>
        <v>0</v>
      </c>
      <c r="BE15" s="21"/>
      <c r="BF15" s="21"/>
      <c r="BG15" s="21">
        <f>BE15+BF15</f>
        <v>0</v>
      </c>
      <c r="BH15" s="21"/>
      <c r="BI15" s="21"/>
      <c r="BJ15" s="21">
        <f>BH15+BI15</f>
        <v>0</v>
      </c>
      <c r="BK15" s="21"/>
      <c r="BL15" s="21"/>
      <c r="BM15" s="21">
        <f>BK15+BL15</f>
        <v>0</v>
      </c>
      <c r="BN15" s="21"/>
      <c r="BO15" s="21"/>
      <c r="BP15" s="21">
        <f>BN15+BO15</f>
        <v>0</v>
      </c>
      <c r="BQ15" s="21"/>
      <c r="BR15" s="21"/>
      <c r="BS15" s="21">
        <f>BQ15+BR15</f>
        <v>0</v>
      </c>
      <c r="BT15" s="21">
        <f>BW15+CI15+CL15+CO15+CR15+CX15+DA15+DD15+CU15</f>
        <v>148580</v>
      </c>
      <c r="BU15" s="21">
        <f>BX15+CJ15+CM15+CP15+CS15+CY15+DB15+DE15+CV15+CA15+CD15+CG15</f>
        <v>61692</v>
      </c>
      <c r="BV15" s="21">
        <f>BT15+BU15</f>
        <v>210272</v>
      </c>
      <c r="BW15" s="21">
        <v>34139</v>
      </c>
      <c r="BX15" s="21"/>
      <c r="BY15" s="21">
        <f>BW15+BX15</f>
        <v>34139</v>
      </c>
      <c r="BZ15" s="21"/>
      <c r="CA15" s="21">
        <v>646</v>
      </c>
      <c r="CB15" s="21">
        <f>BZ15+CA15</f>
        <v>646</v>
      </c>
      <c r="CC15" s="21"/>
      <c r="CD15" s="21">
        <v>46</v>
      </c>
      <c r="CE15" s="21">
        <f>CC15+CD15</f>
        <v>46</v>
      </c>
      <c r="CF15" s="21"/>
      <c r="CG15" s="21"/>
      <c r="CH15" s="21">
        <f>CF15+CG15</f>
        <v>0</v>
      </c>
      <c r="CI15" s="21">
        <v>33441</v>
      </c>
      <c r="CJ15" s="21"/>
      <c r="CK15" s="21">
        <f>CI15+CJ15</f>
        <v>33441</v>
      </c>
      <c r="CL15" s="21"/>
      <c r="CM15" s="21"/>
      <c r="CN15" s="21">
        <f>CL15+CM15</f>
        <v>0</v>
      </c>
      <c r="CO15" s="38"/>
      <c r="CP15" s="38"/>
      <c r="CQ15" s="21">
        <f>CO15+CP15</f>
        <v>0</v>
      </c>
      <c r="CR15" s="38"/>
      <c r="CS15" s="38">
        <f>4105+6895</f>
        <v>11000</v>
      </c>
      <c r="CT15" s="21">
        <f>CR15+CS15</f>
        <v>11000</v>
      </c>
      <c r="CU15" s="21"/>
      <c r="CV15" s="21"/>
      <c r="CW15" s="21">
        <f>CU15+CV15</f>
        <v>0</v>
      </c>
      <c r="CX15" s="38">
        <v>30000</v>
      </c>
      <c r="CY15" s="21">
        <f>34299+7546+8155</f>
        <v>50000</v>
      </c>
      <c r="CZ15" s="21">
        <f>CX15+CY15</f>
        <v>80000</v>
      </c>
      <c r="DA15" s="38">
        <v>51000</v>
      </c>
      <c r="DB15" s="38"/>
      <c r="DC15" s="21">
        <f>DA15+DB15</f>
        <v>51000</v>
      </c>
      <c r="DD15" s="21"/>
      <c r="DE15" s="21"/>
      <c r="DF15" s="21">
        <f>DD15+DE15</f>
        <v>0</v>
      </c>
      <c r="DG15" s="21">
        <f>C15+F15+I15+L15+O15+R15+U15+X15+AA15+AD15+AG15+AJ15+BQ15+BT15</f>
        <v>148580</v>
      </c>
      <c r="DH15" s="21">
        <f aca="true" t="shared" si="0" ref="DH15:DH30">D15+G15+J15+M15+P15+S15+V15+Y15+AB15+AE15+AH15+AK15+BR15+BU15</f>
        <v>61692</v>
      </c>
      <c r="DI15" s="21">
        <f>DG15+DH15</f>
        <v>210272</v>
      </c>
      <c r="DJ15" s="21">
        <f>DM15+DP15+DS15</f>
        <v>0</v>
      </c>
      <c r="DK15" s="21">
        <f>DN15+DQ15+DT15</f>
        <v>0</v>
      </c>
      <c r="DL15" s="21">
        <f>DO15+DR15+DU15</f>
        <v>0</v>
      </c>
      <c r="DM15" s="21"/>
      <c r="DN15" s="21"/>
      <c r="DO15" s="21">
        <f>DM15+DN15</f>
        <v>0</v>
      </c>
      <c r="DP15" s="21"/>
      <c r="DQ15" s="21"/>
      <c r="DR15" s="21">
        <f>DP15+DQ15</f>
        <v>0</v>
      </c>
      <c r="DS15" s="21"/>
      <c r="DT15" s="21"/>
      <c r="DU15" s="21">
        <f>DS15+DT15</f>
        <v>0</v>
      </c>
      <c r="DV15" s="21">
        <f>DJ15</f>
        <v>0</v>
      </c>
      <c r="DW15" s="21">
        <f>DK15</f>
        <v>0</v>
      </c>
      <c r="DX15" s="21">
        <f>DL15</f>
        <v>0</v>
      </c>
      <c r="DY15" s="22">
        <f aca="true" t="shared" si="1" ref="DY15:DY34">DG15+DV15</f>
        <v>148580</v>
      </c>
      <c r="DZ15" s="22">
        <f aca="true" t="shared" si="2" ref="DZ15:DZ34">DH15+DW15</f>
        <v>61692</v>
      </c>
      <c r="EA15" s="22">
        <f aca="true" t="shared" si="3" ref="EA15:EA34">DI15+DX15</f>
        <v>210272</v>
      </c>
      <c r="EB15" s="42"/>
    </row>
    <row r="16" spans="1:132" s="2" customFormat="1" ht="19.5" customHeight="1">
      <c r="A16" s="35" t="s">
        <v>2</v>
      </c>
      <c r="B16" s="26" t="s">
        <v>30</v>
      </c>
      <c r="C16" s="21"/>
      <c r="D16" s="21"/>
      <c r="E16" s="21">
        <f aca="true" t="shared" si="4" ref="E16:E41">C16+D16</f>
        <v>0</v>
      </c>
      <c r="F16" s="21"/>
      <c r="G16" s="21"/>
      <c r="H16" s="21">
        <f aca="true" t="shared" si="5" ref="H16:H41">F16+G16</f>
        <v>0</v>
      </c>
      <c r="I16" s="21"/>
      <c r="J16" s="21"/>
      <c r="K16" s="21">
        <f aca="true" t="shared" si="6" ref="K16:K41">I16+J16</f>
        <v>0</v>
      </c>
      <c r="L16" s="21"/>
      <c r="M16" s="21"/>
      <c r="N16" s="21">
        <f aca="true" t="shared" si="7" ref="N16:N41">L16+M16</f>
        <v>0</v>
      </c>
      <c r="O16" s="21"/>
      <c r="P16" s="21"/>
      <c r="Q16" s="21"/>
      <c r="R16" s="21"/>
      <c r="S16" s="21"/>
      <c r="T16" s="21">
        <f aca="true" t="shared" si="8" ref="T16:T41">R16+S16</f>
        <v>0</v>
      </c>
      <c r="U16" s="21"/>
      <c r="V16" s="21"/>
      <c r="W16" s="21">
        <f aca="true" t="shared" si="9" ref="W16:W41">U16+V16</f>
        <v>0</v>
      </c>
      <c r="X16" s="21"/>
      <c r="Y16" s="21"/>
      <c r="Z16" s="21">
        <f aca="true" t="shared" si="10" ref="Z16:Z41">X16+Y16</f>
        <v>0</v>
      </c>
      <c r="AA16" s="21"/>
      <c r="AB16" s="21"/>
      <c r="AC16" s="21">
        <f aca="true" t="shared" si="11" ref="AC16:AC41">AA16+AB16</f>
        <v>0</v>
      </c>
      <c r="AD16" s="21"/>
      <c r="AE16" s="21"/>
      <c r="AF16" s="21"/>
      <c r="AG16" s="21"/>
      <c r="AH16" s="21"/>
      <c r="AI16" s="21">
        <f aca="true" t="shared" si="12" ref="AI16:AI41">AG16+AH16</f>
        <v>0</v>
      </c>
      <c r="AJ16" s="21"/>
      <c r="AK16" s="21"/>
      <c r="AL16" s="21">
        <f aca="true" t="shared" si="13" ref="AL16:AL41">AJ16+AK16</f>
        <v>0</v>
      </c>
      <c r="AM16" s="21"/>
      <c r="AN16" s="21"/>
      <c r="AO16" s="21">
        <f aca="true" t="shared" si="14" ref="AO16:AO41">AM16+AN16</f>
        <v>0</v>
      </c>
      <c r="AP16" s="21"/>
      <c r="AQ16" s="21"/>
      <c r="AR16" s="21">
        <f aca="true" t="shared" si="15" ref="AR16:AR41">AP16+AQ16</f>
        <v>0</v>
      </c>
      <c r="AS16" s="21"/>
      <c r="AT16" s="21"/>
      <c r="AU16" s="21">
        <f aca="true" t="shared" si="16" ref="AU16:AU41">AS16+AT16</f>
        <v>0</v>
      </c>
      <c r="AV16" s="21"/>
      <c r="AW16" s="21"/>
      <c r="AX16" s="21">
        <f aca="true" t="shared" si="17" ref="AX16:AX41">AV16+AW16</f>
        <v>0</v>
      </c>
      <c r="AY16" s="21"/>
      <c r="AZ16" s="21"/>
      <c r="BA16" s="21">
        <f aca="true" t="shared" si="18" ref="BA16:BA41">AY16+AZ16</f>
        <v>0</v>
      </c>
      <c r="BB16" s="21"/>
      <c r="BC16" s="21"/>
      <c r="BD16" s="21">
        <f aca="true" t="shared" si="19" ref="BD16:BD41">BB16+BC16</f>
        <v>0</v>
      </c>
      <c r="BE16" s="21"/>
      <c r="BF16" s="21"/>
      <c r="BG16" s="21">
        <f aca="true" t="shared" si="20" ref="BG16:BG41">BE16+BF16</f>
        <v>0</v>
      </c>
      <c r="BH16" s="21"/>
      <c r="BI16" s="21"/>
      <c r="BJ16" s="21">
        <f aca="true" t="shared" si="21" ref="BJ16:BJ41">BH16+BI16</f>
        <v>0</v>
      </c>
      <c r="BK16" s="21"/>
      <c r="BL16" s="21"/>
      <c r="BM16" s="21">
        <f aca="true" t="shared" si="22" ref="BM16:BM41">BK16+BL16</f>
        <v>0</v>
      </c>
      <c r="BN16" s="21"/>
      <c r="BO16" s="21"/>
      <c r="BP16" s="21">
        <f aca="true" t="shared" si="23" ref="BP16:BP41">BN16+BO16</f>
        <v>0</v>
      </c>
      <c r="BQ16" s="21"/>
      <c r="BR16" s="21"/>
      <c r="BS16" s="21">
        <f aca="true" t="shared" si="24" ref="BS16:BS41">BQ16+BR16</f>
        <v>0</v>
      </c>
      <c r="BT16" s="21">
        <f aca="true" t="shared" si="25" ref="BT16:BT34">BW16+CI16+CL16+CO16+CR16+CX16+DA16+DD16+CU16</f>
        <v>65440</v>
      </c>
      <c r="BU16" s="21">
        <f aca="true" t="shared" si="26" ref="BU16:BU41">BX16+CJ16+CM16+CP16+CS16+CY16+DB16+DE16+CV16+CA16+CD16+CG16</f>
        <v>74028</v>
      </c>
      <c r="BV16" s="21">
        <f aca="true" t="shared" si="27" ref="BV16:BV41">BT16+BU16</f>
        <v>139468</v>
      </c>
      <c r="BW16" s="21">
        <v>17634</v>
      </c>
      <c r="BX16" s="21"/>
      <c r="BY16" s="21">
        <f aca="true" t="shared" si="28" ref="BY16:BY41">BW16+BX16</f>
        <v>17634</v>
      </c>
      <c r="BZ16" s="21"/>
      <c r="CA16" s="21">
        <v>1578</v>
      </c>
      <c r="CB16" s="21">
        <f aca="true" t="shared" si="29" ref="CB16:CB41">BZ16+CA16</f>
        <v>1578</v>
      </c>
      <c r="CC16" s="21"/>
      <c r="CD16" s="21">
        <v>114</v>
      </c>
      <c r="CE16" s="21">
        <f aca="true" t="shared" si="30" ref="CE16:CE41">CC16+CD16</f>
        <v>114</v>
      </c>
      <c r="CF16" s="21"/>
      <c r="CG16" s="21">
        <v>1200</v>
      </c>
      <c r="CH16" s="21">
        <f aca="true" t="shared" si="31" ref="CH16:CH41">CF16+CG16</f>
        <v>1200</v>
      </c>
      <c r="CI16" s="21">
        <v>17206</v>
      </c>
      <c r="CJ16" s="21"/>
      <c r="CK16" s="21">
        <f aca="true" t="shared" si="32" ref="CK16:CK41">CI16+CJ16</f>
        <v>17206</v>
      </c>
      <c r="CL16" s="21"/>
      <c r="CM16" s="21"/>
      <c r="CN16" s="21">
        <f aca="true" t="shared" si="33" ref="CN16:CN40">CL16+CM16</f>
        <v>0</v>
      </c>
      <c r="CO16" s="38"/>
      <c r="CP16" s="38"/>
      <c r="CQ16" s="21">
        <f aca="true" t="shared" si="34" ref="CQ16:CQ40">CO16+CP16</f>
        <v>0</v>
      </c>
      <c r="CR16" s="38"/>
      <c r="CS16" s="38"/>
      <c r="CT16" s="21">
        <f aca="true" t="shared" si="35" ref="CT16:CT40">CR16+CS16</f>
        <v>0</v>
      </c>
      <c r="CU16" s="21"/>
      <c r="CV16" s="21"/>
      <c r="CW16" s="21">
        <f aca="true" t="shared" si="36" ref="CW16:CW34">CU16+CV16</f>
        <v>0</v>
      </c>
      <c r="CX16" s="38"/>
      <c r="CY16" s="21">
        <f>41832+9203+20101</f>
        <v>71136</v>
      </c>
      <c r="CZ16" s="21">
        <f aca="true" t="shared" si="37" ref="CZ16:CZ41">CX16+CY16</f>
        <v>71136</v>
      </c>
      <c r="DA16" s="38">
        <v>30600</v>
      </c>
      <c r="DB16" s="38"/>
      <c r="DC16" s="21">
        <f aca="true" t="shared" si="38" ref="DC16:DC41">DA16+DB16</f>
        <v>30600</v>
      </c>
      <c r="DD16" s="21"/>
      <c r="DE16" s="21"/>
      <c r="DF16" s="21">
        <f aca="true" t="shared" si="39" ref="DF16:DF40">DD16+DE16</f>
        <v>0</v>
      </c>
      <c r="DG16" s="21">
        <f aca="true" t="shared" si="40" ref="DG16:DG41">C16+F16+I16+L16+O16+R16+U16+X16+AA16+AD16+AG16+AJ16+BQ16+BT16</f>
        <v>65440</v>
      </c>
      <c r="DH16" s="21">
        <f t="shared" si="0"/>
        <v>74028</v>
      </c>
      <c r="DI16" s="21">
        <f aca="true" t="shared" si="41" ref="DI16:DI41">DG16+DH16</f>
        <v>139468</v>
      </c>
      <c r="DJ16" s="21">
        <f aca="true" t="shared" si="42" ref="DJ16:DJ41">DM16+DP16+DS16</f>
        <v>0</v>
      </c>
      <c r="DK16" s="21">
        <f aca="true" t="shared" si="43" ref="DK16:DK41">DN16+DQ16+DT16</f>
        <v>0</v>
      </c>
      <c r="DL16" s="21">
        <f aca="true" t="shared" si="44" ref="DL16:DL41">DO16+DR16+DU16</f>
        <v>0</v>
      </c>
      <c r="DM16" s="21"/>
      <c r="DN16" s="21"/>
      <c r="DO16" s="21">
        <f aca="true" t="shared" si="45" ref="DO16:DO40">DM16+DN16</f>
        <v>0</v>
      </c>
      <c r="DP16" s="21"/>
      <c r="DQ16" s="21"/>
      <c r="DR16" s="21">
        <f aca="true" t="shared" si="46" ref="DR16:DR40">DP16+DQ16</f>
        <v>0</v>
      </c>
      <c r="DS16" s="21"/>
      <c r="DT16" s="21"/>
      <c r="DU16" s="21">
        <f aca="true" t="shared" si="47" ref="DU16:DU40">DS16+DT16</f>
        <v>0</v>
      </c>
      <c r="DV16" s="21">
        <f aca="true" t="shared" si="48" ref="DV16:DV41">DJ16</f>
        <v>0</v>
      </c>
      <c r="DW16" s="21">
        <f aca="true" t="shared" si="49" ref="DW16:DW41">DK16</f>
        <v>0</v>
      </c>
      <c r="DX16" s="21">
        <f aca="true" t="shared" si="50" ref="DX16:DX41">DL16</f>
        <v>0</v>
      </c>
      <c r="DY16" s="22">
        <f t="shared" si="1"/>
        <v>65440</v>
      </c>
      <c r="DZ16" s="22">
        <f t="shared" si="2"/>
        <v>74028</v>
      </c>
      <c r="EA16" s="22">
        <f t="shared" si="3"/>
        <v>139468</v>
      </c>
      <c r="EB16" s="42"/>
    </row>
    <row r="17" spans="1:132" s="2" customFormat="1" ht="19.5" customHeight="1">
      <c r="A17" s="35" t="s">
        <v>3</v>
      </c>
      <c r="B17" s="26" t="s">
        <v>31</v>
      </c>
      <c r="C17" s="21"/>
      <c r="D17" s="21"/>
      <c r="E17" s="21">
        <f t="shared" si="4"/>
        <v>0</v>
      </c>
      <c r="F17" s="21"/>
      <c r="G17" s="21"/>
      <c r="H17" s="21">
        <f t="shared" si="5"/>
        <v>0</v>
      </c>
      <c r="I17" s="21"/>
      <c r="J17" s="21"/>
      <c r="K17" s="21">
        <f t="shared" si="6"/>
        <v>0</v>
      </c>
      <c r="L17" s="21"/>
      <c r="M17" s="21"/>
      <c r="N17" s="21">
        <f t="shared" si="7"/>
        <v>0</v>
      </c>
      <c r="O17" s="21"/>
      <c r="P17" s="21"/>
      <c r="Q17" s="21"/>
      <c r="R17" s="21"/>
      <c r="S17" s="21"/>
      <c r="T17" s="21">
        <f t="shared" si="8"/>
        <v>0</v>
      </c>
      <c r="U17" s="21"/>
      <c r="V17" s="21"/>
      <c r="W17" s="21">
        <f t="shared" si="9"/>
        <v>0</v>
      </c>
      <c r="X17" s="21"/>
      <c r="Y17" s="21"/>
      <c r="Z17" s="21">
        <f t="shared" si="10"/>
        <v>0</v>
      </c>
      <c r="AA17" s="21"/>
      <c r="AB17" s="21"/>
      <c r="AC17" s="21">
        <f t="shared" si="11"/>
        <v>0</v>
      </c>
      <c r="AD17" s="21"/>
      <c r="AE17" s="21"/>
      <c r="AF17" s="21"/>
      <c r="AG17" s="21"/>
      <c r="AH17" s="21"/>
      <c r="AI17" s="21">
        <f t="shared" si="12"/>
        <v>0</v>
      </c>
      <c r="AJ17" s="21"/>
      <c r="AK17" s="21"/>
      <c r="AL17" s="21">
        <f t="shared" si="13"/>
        <v>0</v>
      </c>
      <c r="AM17" s="21"/>
      <c r="AN17" s="21"/>
      <c r="AO17" s="21">
        <f t="shared" si="14"/>
        <v>0</v>
      </c>
      <c r="AP17" s="21"/>
      <c r="AQ17" s="21"/>
      <c r="AR17" s="21">
        <f t="shared" si="15"/>
        <v>0</v>
      </c>
      <c r="AS17" s="21"/>
      <c r="AT17" s="21"/>
      <c r="AU17" s="21">
        <f t="shared" si="16"/>
        <v>0</v>
      </c>
      <c r="AV17" s="21"/>
      <c r="AW17" s="21"/>
      <c r="AX17" s="21">
        <f t="shared" si="17"/>
        <v>0</v>
      </c>
      <c r="AY17" s="21"/>
      <c r="AZ17" s="21"/>
      <c r="BA17" s="21">
        <f t="shared" si="18"/>
        <v>0</v>
      </c>
      <c r="BB17" s="21"/>
      <c r="BC17" s="21"/>
      <c r="BD17" s="21">
        <f t="shared" si="19"/>
        <v>0</v>
      </c>
      <c r="BE17" s="21"/>
      <c r="BF17" s="21"/>
      <c r="BG17" s="21">
        <f t="shared" si="20"/>
        <v>0</v>
      </c>
      <c r="BH17" s="21"/>
      <c r="BI17" s="21"/>
      <c r="BJ17" s="21">
        <f t="shared" si="21"/>
        <v>0</v>
      </c>
      <c r="BK17" s="21"/>
      <c r="BL17" s="21"/>
      <c r="BM17" s="21">
        <f t="shared" si="22"/>
        <v>0</v>
      </c>
      <c r="BN17" s="21"/>
      <c r="BO17" s="21"/>
      <c r="BP17" s="21">
        <f t="shared" si="23"/>
        <v>0</v>
      </c>
      <c r="BQ17" s="21"/>
      <c r="BR17" s="21"/>
      <c r="BS17" s="21">
        <f t="shared" si="24"/>
        <v>0</v>
      </c>
      <c r="BT17" s="21">
        <f t="shared" si="25"/>
        <v>110754</v>
      </c>
      <c r="BU17" s="21">
        <f t="shared" si="26"/>
        <v>1246</v>
      </c>
      <c r="BV17" s="21">
        <f t="shared" si="27"/>
        <v>112000</v>
      </c>
      <c r="BW17" s="21">
        <v>47145</v>
      </c>
      <c r="BX17" s="21"/>
      <c r="BY17" s="21">
        <f t="shared" si="28"/>
        <v>47145</v>
      </c>
      <c r="BZ17" s="21"/>
      <c r="CA17" s="21">
        <v>789</v>
      </c>
      <c r="CB17" s="21">
        <f t="shared" si="29"/>
        <v>789</v>
      </c>
      <c r="CC17" s="21"/>
      <c r="CD17" s="21">
        <v>57</v>
      </c>
      <c r="CE17" s="21">
        <f t="shared" si="30"/>
        <v>57</v>
      </c>
      <c r="CF17" s="21"/>
      <c r="CG17" s="21">
        <v>400</v>
      </c>
      <c r="CH17" s="21">
        <f t="shared" si="31"/>
        <v>400</v>
      </c>
      <c r="CI17" s="21">
        <v>23409</v>
      </c>
      <c r="CJ17" s="21"/>
      <c r="CK17" s="21">
        <f t="shared" si="32"/>
        <v>23409</v>
      </c>
      <c r="CL17" s="21"/>
      <c r="CM17" s="21"/>
      <c r="CN17" s="21">
        <f t="shared" si="33"/>
        <v>0</v>
      </c>
      <c r="CO17" s="38"/>
      <c r="CP17" s="38"/>
      <c r="CQ17" s="21">
        <f t="shared" si="34"/>
        <v>0</v>
      </c>
      <c r="CR17" s="38">
        <v>30000</v>
      </c>
      <c r="CS17" s="38"/>
      <c r="CT17" s="21">
        <f t="shared" si="35"/>
        <v>30000</v>
      </c>
      <c r="CU17" s="21"/>
      <c r="CV17" s="21"/>
      <c r="CW17" s="21">
        <f t="shared" si="36"/>
        <v>0</v>
      </c>
      <c r="CX17" s="38"/>
      <c r="CY17" s="21"/>
      <c r="CZ17" s="21">
        <f t="shared" si="37"/>
        <v>0</v>
      </c>
      <c r="DA17" s="38">
        <v>10200</v>
      </c>
      <c r="DB17" s="38"/>
      <c r="DC17" s="21">
        <f t="shared" si="38"/>
        <v>10200</v>
      </c>
      <c r="DD17" s="21"/>
      <c r="DE17" s="21"/>
      <c r="DF17" s="21">
        <f t="shared" si="39"/>
        <v>0</v>
      </c>
      <c r="DG17" s="21">
        <f t="shared" si="40"/>
        <v>110754</v>
      </c>
      <c r="DH17" s="21">
        <f t="shared" si="0"/>
        <v>1246</v>
      </c>
      <c r="DI17" s="21">
        <f t="shared" si="41"/>
        <v>112000</v>
      </c>
      <c r="DJ17" s="21">
        <f t="shared" si="42"/>
        <v>0</v>
      </c>
      <c r="DK17" s="21">
        <f t="shared" si="43"/>
        <v>0</v>
      </c>
      <c r="DL17" s="21">
        <f t="shared" si="44"/>
        <v>0</v>
      </c>
      <c r="DM17" s="21"/>
      <c r="DN17" s="21"/>
      <c r="DO17" s="21">
        <f t="shared" si="45"/>
        <v>0</v>
      </c>
      <c r="DP17" s="21"/>
      <c r="DQ17" s="21"/>
      <c r="DR17" s="21">
        <f t="shared" si="46"/>
        <v>0</v>
      </c>
      <c r="DS17" s="21"/>
      <c r="DT17" s="21"/>
      <c r="DU17" s="21">
        <f t="shared" si="47"/>
        <v>0</v>
      </c>
      <c r="DV17" s="21">
        <f t="shared" si="48"/>
        <v>0</v>
      </c>
      <c r="DW17" s="21">
        <f t="shared" si="49"/>
        <v>0</v>
      </c>
      <c r="DX17" s="21">
        <f t="shared" si="50"/>
        <v>0</v>
      </c>
      <c r="DY17" s="22">
        <f t="shared" si="1"/>
        <v>110754</v>
      </c>
      <c r="DZ17" s="22">
        <f t="shared" si="2"/>
        <v>1246</v>
      </c>
      <c r="EA17" s="22">
        <f t="shared" si="3"/>
        <v>112000</v>
      </c>
      <c r="EB17" s="42"/>
    </row>
    <row r="18" spans="1:132" s="2" customFormat="1" ht="19.5" customHeight="1">
      <c r="A18" s="35" t="s">
        <v>4</v>
      </c>
      <c r="B18" s="26" t="s">
        <v>32</v>
      </c>
      <c r="C18" s="21"/>
      <c r="D18" s="21"/>
      <c r="E18" s="21">
        <f t="shared" si="4"/>
        <v>0</v>
      </c>
      <c r="F18" s="21"/>
      <c r="G18" s="21"/>
      <c r="H18" s="21">
        <f t="shared" si="5"/>
        <v>0</v>
      </c>
      <c r="I18" s="21"/>
      <c r="J18" s="21"/>
      <c r="K18" s="21">
        <f t="shared" si="6"/>
        <v>0</v>
      </c>
      <c r="L18" s="21"/>
      <c r="M18" s="21"/>
      <c r="N18" s="21">
        <f t="shared" si="7"/>
        <v>0</v>
      </c>
      <c r="O18" s="21"/>
      <c r="P18" s="21"/>
      <c r="Q18" s="21"/>
      <c r="R18" s="21"/>
      <c r="S18" s="21"/>
      <c r="T18" s="21">
        <f t="shared" si="8"/>
        <v>0</v>
      </c>
      <c r="U18" s="21"/>
      <c r="V18" s="21"/>
      <c r="W18" s="21">
        <f t="shared" si="9"/>
        <v>0</v>
      </c>
      <c r="X18" s="21"/>
      <c r="Y18" s="21"/>
      <c r="Z18" s="21">
        <f t="shared" si="10"/>
        <v>0</v>
      </c>
      <c r="AA18" s="21"/>
      <c r="AB18" s="21"/>
      <c r="AC18" s="21">
        <f t="shared" si="11"/>
        <v>0</v>
      </c>
      <c r="AD18" s="21"/>
      <c r="AE18" s="21"/>
      <c r="AF18" s="21"/>
      <c r="AG18" s="21"/>
      <c r="AH18" s="21"/>
      <c r="AI18" s="21">
        <f t="shared" si="12"/>
        <v>0</v>
      </c>
      <c r="AJ18" s="21"/>
      <c r="AK18" s="21"/>
      <c r="AL18" s="21">
        <f t="shared" si="13"/>
        <v>0</v>
      </c>
      <c r="AM18" s="21"/>
      <c r="AN18" s="21"/>
      <c r="AO18" s="21">
        <f t="shared" si="14"/>
        <v>0</v>
      </c>
      <c r="AP18" s="21"/>
      <c r="AQ18" s="21"/>
      <c r="AR18" s="21">
        <f t="shared" si="15"/>
        <v>0</v>
      </c>
      <c r="AS18" s="21"/>
      <c r="AT18" s="21"/>
      <c r="AU18" s="21">
        <f t="shared" si="16"/>
        <v>0</v>
      </c>
      <c r="AV18" s="21"/>
      <c r="AW18" s="21"/>
      <c r="AX18" s="21">
        <f t="shared" si="17"/>
        <v>0</v>
      </c>
      <c r="AY18" s="21"/>
      <c r="AZ18" s="21"/>
      <c r="BA18" s="21">
        <f t="shared" si="18"/>
        <v>0</v>
      </c>
      <c r="BB18" s="21"/>
      <c r="BC18" s="21"/>
      <c r="BD18" s="21">
        <f t="shared" si="19"/>
        <v>0</v>
      </c>
      <c r="BE18" s="21"/>
      <c r="BF18" s="21"/>
      <c r="BG18" s="21">
        <f t="shared" si="20"/>
        <v>0</v>
      </c>
      <c r="BH18" s="21"/>
      <c r="BI18" s="21"/>
      <c r="BJ18" s="21">
        <f t="shared" si="21"/>
        <v>0</v>
      </c>
      <c r="BK18" s="21"/>
      <c r="BL18" s="21"/>
      <c r="BM18" s="21">
        <f t="shared" si="22"/>
        <v>0</v>
      </c>
      <c r="BN18" s="21"/>
      <c r="BO18" s="21"/>
      <c r="BP18" s="21">
        <f t="shared" si="23"/>
        <v>0</v>
      </c>
      <c r="BQ18" s="21"/>
      <c r="BR18" s="21"/>
      <c r="BS18" s="21">
        <f t="shared" si="24"/>
        <v>0</v>
      </c>
      <c r="BT18" s="21">
        <f t="shared" si="25"/>
        <v>80699</v>
      </c>
      <c r="BU18" s="21">
        <f t="shared" si="26"/>
        <v>0</v>
      </c>
      <c r="BV18" s="21">
        <f t="shared" si="27"/>
        <v>80699</v>
      </c>
      <c r="BW18" s="21">
        <v>49640</v>
      </c>
      <c r="BX18" s="21"/>
      <c r="BY18" s="21">
        <f t="shared" si="28"/>
        <v>49640</v>
      </c>
      <c r="BZ18" s="21"/>
      <c r="CA18" s="21"/>
      <c r="CB18" s="21">
        <f t="shared" si="29"/>
        <v>0</v>
      </c>
      <c r="CC18" s="21"/>
      <c r="CD18" s="21"/>
      <c r="CE18" s="21">
        <f t="shared" si="30"/>
        <v>0</v>
      </c>
      <c r="CF18" s="21"/>
      <c r="CG18" s="21"/>
      <c r="CH18" s="21">
        <f t="shared" si="31"/>
        <v>0</v>
      </c>
      <c r="CI18" s="21">
        <v>23409</v>
      </c>
      <c r="CJ18" s="21"/>
      <c r="CK18" s="21">
        <f t="shared" si="32"/>
        <v>23409</v>
      </c>
      <c r="CL18" s="21"/>
      <c r="CM18" s="21"/>
      <c r="CN18" s="21">
        <f t="shared" si="33"/>
        <v>0</v>
      </c>
      <c r="CO18" s="38"/>
      <c r="CP18" s="38"/>
      <c r="CQ18" s="21">
        <f t="shared" si="34"/>
        <v>0</v>
      </c>
      <c r="CR18" s="38"/>
      <c r="CS18" s="38"/>
      <c r="CT18" s="21">
        <f t="shared" si="35"/>
        <v>0</v>
      </c>
      <c r="CU18" s="21"/>
      <c r="CV18" s="21"/>
      <c r="CW18" s="21">
        <f t="shared" si="36"/>
        <v>0</v>
      </c>
      <c r="CX18" s="38"/>
      <c r="CY18" s="21"/>
      <c r="CZ18" s="21">
        <f t="shared" si="37"/>
        <v>0</v>
      </c>
      <c r="DA18" s="38">
        <v>7650</v>
      </c>
      <c r="DB18" s="38"/>
      <c r="DC18" s="21">
        <f t="shared" si="38"/>
        <v>7650</v>
      </c>
      <c r="DD18" s="21"/>
      <c r="DE18" s="21"/>
      <c r="DF18" s="21">
        <f t="shared" si="39"/>
        <v>0</v>
      </c>
      <c r="DG18" s="21">
        <f t="shared" si="40"/>
        <v>80699</v>
      </c>
      <c r="DH18" s="21">
        <f t="shared" si="0"/>
        <v>0</v>
      </c>
      <c r="DI18" s="21">
        <f t="shared" si="41"/>
        <v>80699</v>
      </c>
      <c r="DJ18" s="21">
        <f t="shared" si="42"/>
        <v>0</v>
      </c>
      <c r="DK18" s="21">
        <f t="shared" si="43"/>
        <v>0</v>
      </c>
      <c r="DL18" s="21">
        <f t="shared" si="44"/>
        <v>0</v>
      </c>
      <c r="DM18" s="21"/>
      <c r="DN18" s="21"/>
      <c r="DO18" s="21">
        <f t="shared" si="45"/>
        <v>0</v>
      </c>
      <c r="DP18" s="21"/>
      <c r="DQ18" s="21"/>
      <c r="DR18" s="21">
        <f t="shared" si="46"/>
        <v>0</v>
      </c>
      <c r="DS18" s="21"/>
      <c r="DT18" s="21"/>
      <c r="DU18" s="21">
        <f t="shared" si="47"/>
        <v>0</v>
      </c>
      <c r="DV18" s="21">
        <f t="shared" si="48"/>
        <v>0</v>
      </c>
      <c r="DW18" s="21">
        <f t="shared" si="49"/>
        <v>0</v>
      </c>
      <c r="DX18" s="21">
        <f t="shared" si="50"/>
        <v>0</v>
      </c>
      <c r="DY18" s="22">
        <f t="shared" si="1"/>
        <v>80699</v>
      </c>
      <c r="DZ18" s="22">
        <f t="shared" si="2"/>
        <v>0</v>
      </c>
      <c r="EA18" s="22">
        <f t="shared" si="3"/>
        <v>80699</v>
      </c>
      <c r="EB18" s="42"/>
    </row>
    <row r="19" spans="1:132" s="2" customFormat="1" ht="18" customHeight="1">
      <c r="A19" s="35" t="s">
        <v>5</v>
      </c>
      <c r="B19" s="26" t="s">
        <v>33</v>
      </c>
      <c r="C19" s="21"/>
      <c r="D19" s="21"/>
      <c r="E19" s="21">
        <f t="shared" si="4"/>
        <v>0</v>
      </c>
      <c r="F19" s="21"/>
      <c r="G19" s="21"/>
      <c r="H19" s="21">
        <f t="shared" si="5"/>
        <v>0</v>
      </c>
      <c r="I19" s="21"/>
      <c r="J19" s="21"/>
      <c r="K19" s="21">
        <f t="shared" si="6"/>
        <v>0</v>
      </c>
      <c r="L19" s="21"/>
      <c r="M19" s="21"/>
      <c r="N19" s="21">
        <f t="shared" si="7"/>
        <v>0</v>
      </c>
      <c r="O19" s="21"/>
      <c r="P19" s="21"/>
      <c r="Q19" s="21"/>
      <c r="R19" s="21"/>
      <c r="S19" s="21"/>
      <c r="T19" s="21">
        <f t="shared" si="8"/>
        <v>0</v>
      </c>
      <c r="U19" s="21"/>
      <c r="V19" s="21"/>
      <c r="W19" s="21">
        <f t="shared" si="9"/>
        <v>0</v>
      </c>
      <c r="X19" s="21"/>
      <c r="Y19" s="21"/>
      <c r="Z19" s="21">
        <f t="shared" si="10"/>
        <v>0</v>
      </c>
      <c r="AA19" s="21"/>
      <c r="AB19" s="21"/>
      <c r="AC19" s="21">
        <f t="shared" si="11"/>
        <v>0</v>
      </c>
      <c r="AD19" s="21"/>
      <c r="AE19" s="21"/>
      <c r="AF19" s="21"/>
      <c r="AG19" s="21"/>
      <c r="AH19" s="21"/>
      <c r="AI19" s="21">
        <f t="shared" si="12"/>
        <v>0</v>
      </c>
      <c r="AJ19" s="21"/>
      <c r="AK19" s="21"/>
      <c r="AL19" s="21">
        <f t="shared" si="13"/>
        <v>0</v>
      </c>
      <c r="AM19" s="21"/>
      <c r="AN19" s="21"/>
      <c r="AO19" s="21">
        <f t="shared" si="14"/>
        <v>0</v>
      </c>
      <c r="AP19" s="21"/>
      <c r="AQ19" s="21"/>
      <c r="AR19" s="21">
        <f t="shared" si="15"/>
        <v>0</v>
      </c>
      <c r="AS19" s="21"/>
      <c r="AT19" s="21"/>
      <c r="AU19" s="21">
        <f t="shared" si="16"/>
        <v>0</v>
      </c>
      <c r="AV19" s="21"/>
      <c r="AW19" s="21"/>
      <c r="AX19" s="21">
        <f t="shared" si="17"/>
        <v>0</v>
      </c>
      <c r="AY19" s="21"/>
      <c r="AZ19" s="21"/>
      <c r="BA19" s="21">
        <f t="shared" si="18"/>
        <v>0</v>
      </c>
      <c r="BB19" s="21"/>
      <c r="BC19" s="21"/>
      <c r="BD19" s="21">
        <f t="shared" si="19"/>
        <v>0</v>
      </c>
      <c r="BE19" s="21"/>
      <c r="BF19" s="21"/>
      <c r="BG19" s="21">
        <f t="shared" si="20"/>
        <v>0</v>
      </c>
      <c r="BH19" s="21"/>
      <c r="BI19" s="21"/>
      <c r="BJ19" s="21">
        <f t="shared" si="21"/>
        <v>0</v>
      </c>
      <c r="BK19" s="21"/>
      <c r="BL19" s="21"/>
      <c r="BM19" s="21">
        <f t="shared" si="22"/>
        <v>0</v>
      </c>
      <c r="BN19" s="21"/>
      <c r="BO19" s="21"/>
      <c r="BP19" s="21">
        <f t="shared" si="23"/>
        <v>0</v>
      </c>
      <c r="BQ19" s="21"/>
      <c r="BR19" s="21"/>
      <c r="BS19" s="21">
        <f t="shared" si="24"/>
        <v>0</v>
      </c>
      <c r="BT19" s="21">
        <f t="shared" si="25"/>
        <v>71957</v>
      </c>
      <c r="BU19" s="21">
        <f t="shared" si="26"/>
        <v>69033</v>
      </c>
      <c r="BV19" s="21">
        <f t="shared" si="27"/>
        <v>140990</v>
      </c>
      <c r="BW19" s="21">
        <v>46557</v>
      </c>
      <c r="BX19" s="21"/>
      <c r="BY19" s="21">
        <f t="shared" si="28"/>
        <v>46557</v>
      </c>
      <c r="BZ19" s="21"/>
      <c r="CA19" s="21">
        <v>646</v>
      </c>
      <c r="CB19" s="21">
        <f t="shared" si="29"/>
        <v>646</v>
      </c>
      <c r="CC19" s="21"/>
      <c r="CD19" s="21">
        <v>46</v>
      </c>
      <c r="CE19" s="21">
        <f t="shared" si="30"/>
        <v>46</v>
      </c>
      <c r="CF19" s="21"/>
      <c r="CG19" s="21">
        <v>1200</v>
      </c>
      <c r="CH19" s="21">
        <f t="shared" si="31"/>
        <v>1200</v>
      </c>
      <c r="CI19" s="21">
        <v>15200</v>
      </c>
      <c r="CJ19" s="21"/>
      <c r="CK19" s="21">
        <f t="shared" si="32"/>
        <v>15200</v>
      </c>
      <c r="CL19" s="21"/>
      <c r="CM19" s="21"/>
      <c r="CN19" s="21">
        <f t="shared" si="33"/>
        <v>0</v>
      </c>
      <c r="CO19" s="38"/>
      <c r="CP19" s="38"/>
      <c r="CQ19" s="21">
        <f t="shared" si="34"/>
        <v>0</v>
      </c>
      <c r="CR19" s="38"/>
      <c r="CS19" s="38">
        <v>10000</v>
      </c>
      <c r="CT19" s="21">
        <f t="shared" si="35"/>
        <v>10000</v>
      </c>
      <c r="CU19" s="21"/>
      <c r="CV19" s="21"/>
      <c r="CW19" s="21">
        <f t="shared" si="36"/>
        <v>0</v>
      </c>
      <c r="CX19" s="38"/>
      <c r="CY19" s="21">
        <f>41832+9203+6106</f>
        <v>57141</v>
      </c>
      <c r="CZ19" s="21">
        <f t="shared" si="37"/>
        <v>57141</v>
      </c>
      <c r="DA19" s="38">
        <v>10200</v>
      </c>
      <c r="DB19" s="38"/>
      <c r="DC19" s="21">
        <f t="shared" si="38"/>
        <v>10200</v>
      </c>
      <c r="DD19" s="21"/>
      <c r="DE19" s="21"/>
      <c r="DF19" s="21">
        <f t="shared" si="39"/>
        <v>0</v>
      </c>
      <c r="DG19" s="21">
        <f t="shared" si="40"/>
        <v>71957</v>
      </c>
      <c r="DH19" s="21">
        <f t="shared" si="0"/>
        <v>69033</v>
      </c>
      <c r="DI19" s="21">
        <f t="shared" si="41"/>
        <v>140990</v>
      </c>
      <c r="DJ19" s="21">
        <f t="shared" si="42"/>
        <v>0</v>
      </c>
      <c r="DK19" s="21">
        <f t="shared" si="43"/>
        <v>40000</v>
      </c>
      <c r="DL19" s="21">
        <f t="shared" si="44"/>
        <v>40000</v>
      </c>
      <c r="DM19" s="21"/>
      <c r="DN19" s="21"/>
      <c r="DO19" s="21">
        <f t="shared" si="45"/>
        <v>0</v>
      </c>
      <c r="DP19" s="21"/>
      <c r="DQ19" s="21"/>
      <c r="DR19" s="21">
        <f t="shared" si="46"/>
        <v>0</v>
      </c>
      <c r="DS19" s="21"/>
      <c r="DT19" s="21">
        <v>40000</v>
      </c>
      <c r="DU19" s="21">
        <f t="shared" si="47"/>
        <v>40000</v>
      </c>
      <c r="DV19" s="21">
        <f t="shared" si="48"/>
        <v>0</v>
      </c>
      <c r="DW19" s="21">
        <f t="shared" si="49"/>
        <v>40000</v>
      </c>
      <c r="DX19" s="21">
        <f t="shared" si="50"/>
        <v>40000</v>
      </c>
      <c r="DY19" s="22">
        <f t="shared" si="1"/>
        <v>71957</v>
      </c>
      <c r="DZ19" s="22">
        <f t="shared" si="2"/>
        <v>109033</v>
      </c>
      <c r="EA19" s="22">
        <f t="shared" si="3"/>
        <v>180990</v>
      </c>
      <c r="EB19" s="42"/>
    </row>
    <row r="20" spans="1:132" s="2" customFormat="1" ht="19.5" customHeight="1">
      <c r="A20" s="35" t="s">
        <v>6</v>
      </c>
      <c r="B20" s="26" t="s">
        <v>34</v>
      </c>
      <c r="C20" s="21"/>
      <c r="D20" s="21"/>
      <c r="E20" s="21">
        <f t="shared" si="4"/>
        <v>0</v>
      </c>
      <c r="F20" s="21"/>
      <c r="G20" s="21"/>
      <c r="H20" s="21">
        <f t="shared" si="5"/>
        <v>0</v>
      </c>
      <c r="I20" s="21"/>
      <c r="J20" s="21"/>
      <c r="K20" s="21">
        <f t="shared" si="6"/>
        <v>0</v>
      </c>
      <c r="L20" s="21"/>
      <c r="M20" s="21"/>
      <c r="N20" s="21">
        <f t="shared" si="7"/>
        <v>0</v>
      </c>
      <c r="O20" s="21"/>
      <c r="P20" s="21"/>
      <c r="Q20" s="21"/>
      <c r="R20" s="21"/>
      <c r="S20" s="21"/>
      <c r="T20" s="21">
        <f t="shared" si="8"/>
        <v>0</v>
      </c>
      <c r="U20" s="21"/>
      <c r="V20" s="21"/>
      <c r="W20" s="21">
        <f t="shared" si="9"/>
        <v>0</v>
      </c>
      <c r="X20" s="21"/>
      <c r="Y20" s="21"/>
      <c r="Z20" s="21">
        <f t="shared" si="10"/>
        <v>0</v>
      </c>
      <c r="AA20" s="21"/>
      <c r="AB20" s="21"/>
      <c r="AC20" s="21">
        <f t="shared" si="11"/>
        <v>0</v>
      </c>
      <c r="AD20" s="21"/>
      <c r="AE20" s="21"/>
      <c r="AF20" s="21"/>
      <c r="AG20" s="21"/>
      <c r="AH20" s="21"/>
      <c r="AI20" s="21">
        <f t="shared" si="12"/>
        <v>0</v>
      </c>
      <c r="AJ20" s="21"/>
      <c r="AK20" s="21"/>
      <c r="AL20" s="21">
        <f t="shared" si="13"/>
        <v>0</v>
      </c>
      <c r="AM20" s="21"/>
      <c r="AN20" s="21"/>
      <c r="AO20" s="21">
        <f t="shared" si="14"/>
        <v>0</v>
      </c>
      <c r="AP20" s="21"/>
      <c r="AQ20" s="21"/>
      <c r="AR20" s="21">
        <f t="shared" si="15"/>
        <v>0</v>
      </c>
      <c r="AS20" s="21"/>
      <c r="AT20" s="21"/>
      <c r="AU20" s="21">
        <f t="shared" si="16"/>
        <v>0</v>
      </c>
      <c r="AV20" s="21"/>
      <c r="AW20" s="21"/>
      <c r="AX20" s="21">
        <f t="shared" si="17"/>
        <v>0</v>
      </c>
      <c r="AY20" s="21"/>
      <c r="AZ20" s="21"/>
      <c r="BA20" s="21">
        <f t="shared" si="18"/>
        <v>0</v>
      </c>
      <c r="BB20" s="21"/>
      <c r="BC20" s="21"/>
      <c r="BD20" s="21">
        <f t="shared" si="19"/>
        <v>0</v>
      </c>
      <c r="BE20" s="21"/>
      <c r="BF20" s="21"/>
      <c r="BG20" s="21">
        <f t="shared" si="20"/>
        <v>0</v>
      </c>
      <c r="BH20" s="21"/>
      <c r="BI20" s="21"/>
      <c r="BJ20" s="21">
        <f t="shared" si="21"/>
        <v>0</v>
      </c>
      <c r="BK20" s="21"/>
      <c r="BL20" s="21"/>
      <c r="BM20" s="21">
        <f t="shared" si="22"/>
        <v>0</v>
      </c>
      <c r="BN20" s="21"/>
      <c r="BO20" s="21"/>
      <c r="BP20" s="21">
        <f t="shared" si="23"/>
        <v>0</v>
      </c>
      <c r="BQ20" s="21"/>
      <c r="BR20" s="21"/>
      <c r="BS20" s="21">
        <f t="shared" si="24"/>
        <v>0</v>
      </c>
      <c r="BT20" s="21">
        <f t="shared" si="25"/>
        <v>133391</v>
      </c>
      <c r="BU20" s="21">
        <f t="shared" si="26"/>
        <v>2369</v>
      </c>
      <c r="BV20" s="21">
        <f t="shared" si="27"/>
        <v>135760</v>
      </c>
      <c r="BW20" s="21">
        <v>38391</v>
      </c>
      <c r="BX20" s="21"/>
      <c r="BY20" s="21">
        <f t="shared" si="28"/>
        <v>38391</v>
      </c>
      <c r="BZ20" s="21"/>
      <c r="CA20" s="21">
        <v>717</v>
      </c>
      <c r="CB20" s="21">
        <f t="shared" si="29"/>
        <v>717</v>
      </c>
      <c r="CC20" s="21"/>
      <c r="CD20" s="21">
        <v>52</v>
      </c>
      <c r="CE20" s="21">
        <f t="shared" si="30"/>
        <v>52</v>
      </c>
      <c r="CF20" s="21"/>
      <c r="CG20" s="21">
        <v>1600</v>
      </c>
      <c r="CH20" s="21">
        <f t="shared" si="31"/>
        <v>1600</v>
      </c>
      <c r="CI20" s="21">
        <v>39300</v>
      </c>
      <c r="CJ20" s="21"/>
      <c r="CK20" s="21">
        <f t="shared" si="32"/>
        <v>39300</v>
      </c>
      <c r="CL20" s="21"/>
      <c r="CM20" s="21"/>
      <c r="CN20" s="21">
        <f t="shared" si="33"/>
        <v>0</v>
      </c>
      <c r="CO20" s="38"/>
      <c r="CP20" s="38"/>
      <c r="CQ20" s="21">
        <f t="shared" si="34"/>
        <v>0</v>
      </c>
      <c r="CR20" s="38"/>
      <c r="CS20" s="38"/>
      <c r="CT20" s="21">
        <f t="shared" si="35"/>
        <v>0</v>
      </c>
      <c r="CU20" s="21"/>
      <c r="CV20" s="21"/>
      <c r="CW20" s="21">
        <f t="shared" si="36"/>
        <v>0</v>
      </c>
      <c r="CX20" s="38">
        <v>35300</v>
      </c>
      <c r="CY20" s="21"/>
      <c r="CZ20" s="21">
        <f t="shared" si="37"/>
        <v>35300</v>
      </c>
      <c r="DA20" s="38">
        <v>20400</v>
      </c>
      <c r="DB20" s="38"/>
      <c r="DC20" s="21">
        <f t="shared" si="38"/>
        <v>20400</v>
      </c>
      <c r="DD20" s="21"/>
      <c r="DE20" s="21"/>
      <c r="DF20" s="21">
        <f t="shared" si="39"/>
        <v>0</v>
      </c>
      <c r="DG20" s="21">
        <f t="shared" si="40"/>
        <v>133391</v>
      </c>
      <c r="DH20" s="21">
        <f t="shared" si="0"/>
        <v>2369</v>
      </c>
      <c r="DI20" s="21">
        <f t="shared" si="41"/>
        <v>135760</v>
      </c>
      <c r="DJ20" s="21">
        <f t="shared" si="42"/>
        <v>155000</v>
      </c>
      <c r="DK20" s="21">
        <f t="shared" si="43"/>
        <v>0</v>
      </c>
      <c r="DL20" s="21">
        <f t="shared" si="44"/>
        <v>155000</v>
      </c>
      <c r="DM20" s="21"/>
      <c r="DN20" s="21"/>
      <c r="DO20" s="21">
        <f t="shared" si="45"/>
        <v>0</v>
      </c>
      <c r="DP20" s="21">
        <v>85000</v>
      </c>
      <c r="DQ20" s="21"/>
      <c r="DR20" s="21">
        <f t="shared" si="46"/>
        <v>85000</v>
      </c>
      <c r="DS20" s="21">
        <v>70000</v>
      </c>
      <c r="DT20" s="21"/>
      <c r="DU20" s="21">
        <f t="shared" si="47"/>
        <v>70000</v>
      </c>
      <c r="DV20" s="21">
        <f t="shared" si="48"/>
        <v>155000</v>
      </c>
      <c r="DW20" s="21">
        <f t="shared" si="49"/>
        <v>0</v>
      </c>
      <c r="DX20" s="21">
        <f t="shared" si="50"/>
        <v>155000</v>
      </c>
      <c r="DY20" s="22">
        <f t="shared" si="1"/>
        <v>288391</v>
      </c>
      <c r="DZ20" s="22">
        <f t="shared" si="2"/>
        <v>2369</v>
      </c>
      <c r="EA20" s="22">
        <f t="shared" si="3"/>
        <v>290760</v>
      </c>
      <c r="EB20" s="42"/>
    </row>
    <row r="21" spans="1:132" s="2" customFormat="1" ht="19.5" customHeight="1">
      <c r="A21" s="35" t="s">
        <v>7</v>
      </c>
      <c r="B21" s="26" t="s">
        <v>35</v>
      </c>
      <c r="C21" s="21"/>
      <c r="D21" s="21"/>
      <c r="E21" s="21">
        <f t="shared" si="4"/>
        <v>0</v>
      </c>
      <c r="F21" s="21"/>
      <c r="G21" s="21"/>
      <c r="H21" s="21">
        <f t="shared" si="5"/>
        <v>0</v>
      </c>
      <c r="I21" s="21"/>
      <c r="J21" s="21"/>
      <c r="K21" s="21">
        <f t="shared" si="6"/>
        <v>0</v>
      </c>
      <c r="L21" s="21"/>
      <c r="M21" s="21"/>
      <c r="N21" s="21">
        <f t="shared" si="7"/>
        <v>0</v>
      </c>
      <c r="O21" s="21"/>
      <c r="P21" s="21"/>
      <c r="Q21" s="21"/>
      <c r="R21" s="21"/>
      <c r="S21" s="21"/>
      <c r="T21" s="21">
        <f t="shared" si="8"/>
        <v>0</v>
      </c>
      <c r="U21" s="21"/>
      <c r="V21" s="21"/>
      <c r="W21" s="21">
        <f t="shared" si="9"/>
        <v>0</v>
      </c>
      <c r="X21" s="21"/>
      <c r="Y21" s="21"/>
      <c r="Z21" s="21">
        <f t="shared" si="10"/>
        <v>0</v>
      </c>
      <c r="AA21" s="21"/>
      <c r="AB21" s="21"/>
      <c r="AC21" s="21">
        <f t="shared" si="11"/>
        <v>0</v>
      </c>
      <c r="AD21" s="21"/>
      <c r="AE21" s="21"/>
      <c r="AF21" s="21"/>
      <c r="AG21" s="21"/>
      <c r="AH21" s="21"/>
      <c r="AI21" s="21">
        <f t="shared" si="12"/>
        <v>0</v>
      </c>
      <c r="AJ21" s="21"/>
      <c r="AK21" s="21"/>
      <c r="AL21" s="21">
        <f t="shared" si="13"/>
        <v>0</v>
      </c>
      <c r="AM21" s="21"/>
      <c r="AN21" s="21"/>
      <c r="AO21" s="21">
        <f t="shared" si="14"/>
        <v>0</v>
      </c>
      <c r="AP21" s="21"/>
      <c r="AQ21" s="21"/>
      <c r="AR21" s="21">
        <f t="shared" si="15"/>
        <v>0</v>
      </c>
      <c r="AS21" s="21"/>
      <c r="AT21" s="21"/>
      <c r="AU21" s="21">
        <f t="shared" si="16"/>
        <v>0</v>
      </c>
      <c r="AV21" s="21"/>
      <c r="AW21" s="21"/>
      <c r="AX21" s="21">
        <f t="shared" si="17"/>
        <v>0</v>
      </c>
      <c r="AY21" s="21"/>
      <c r="AZ21" s="21"/>
      <c r="BA21" s="21">
        <f t="shared" si="18"/>
        <v>0</v>
      </c>
      <c r="BB21" s="21"/>
      <c r="BC21" s="21"/>
      <c r="BD21" s="21">
        <f t="shared" si="19"/>
        <v>0</v>
      </c>
      <c r="BE21" s="21"/>
      <c r="BF21" s="21"/>
      <c r="BG21" s="21">
        <f t="shared" si="20"/>
        <v>0</v>
      </c>
      <c r="BH21" s="21"/>
      <c r="BI21" s="21"/>
      <c r="BJ21" s="21">
        <f t="shared" si="21"/>
        <v>0</v>
      </c>
      <c r="BK21" s="21"/>
      <c r="BL21" s="21"/>
      <c r="BM21" s="21">
        <f t="shared" si="22"/>
        <v>0</v>
      </c>
      <c r="BN21" s="21"/>
      <c r="BO21" s="21"/>
      <c r="BP21" s="21">
        <f t="shared" si="23"/>
        <v>0</v>
      </c>
      <c r="BQ21" s="21"/>
      <c r="BR21" s="21"/>
      <c r="BS21" s="21">
        <f t="shared" si="24"/>
        <v>0</v>
      </c>
      <c r="BT21" s="21">
        <f t="shared" si="25"/>
        <v>54496</v>
      </c>
      <c r="BU21" s="21">
        <f t="shared" si="26"/>
        <v>461</v>
      </c>
      <c r="BV21" s="21">
        <f t="shared" si="27"/>
        <v>54957</v>
      </c>
      <c r="BW21" s="21">
        <v>29332</v>
      </c>
      <c r="BX21" s="21"/>
      <c r="BY21" s="21">
        <f t="shared" si="28"/>
        <v>29332</v>
      </c>
      <c r="BZ21" s="21"/>
      <c r="CA21" s="21">
        <v>430</v>
      </c>
      <c r="CB21" s="21">
        <f t="shared" si="29"/>
        <v>430</v>
      </c>
      <c r="CC21" s="21"/>
      <c r="CD21" s="21">
        <v>31</v>
      </c>
      <c r="CE21" s="21">
        <f t="shared" si="30"/>
        <v>31</v>
      </c>
      <c r="CF21" s="21"/>
      <c r="CG21" s="21"/>
      <c r="CH21" s="21">
        <f t="shared" si="31"/>
        <v>0</v>
      </c>
      <c r="CI21" s="21">
        <v>20064</v>
      </c>
      <c r="CJ21" s="21"/>
      <c r="CK21" s="21">
        <f t="shared" si="32"/>
        <v>20064</v>
      </c>
      <c r="CL21" s="21"/>
      <c r="CM21" s="21"/>
      <c r="CN21" s="21">
        <f t="shared" si="33"/>
        <v>0</v>
      </c>
      <c r="CO21" s="38"/>
      <c r="CP21" s="38"/>
      <c r="CQ21" s="21">
        <f t="shared" si="34"/>
        <v>0</v>
      </c>
      <c r="CR21" s="38"/>
      <c r="CS21" s="38"/>
      <c r="CT21" s="21">
        <f t="shared" si="35"/>
        <v>0</v>
      </c>
      <c r="CU21" s="21"/>
      <c r="CV21" s="21"/>
      <c r="CW21" s="21">
        <f t="shared" si="36"/>
        <v>0</v>
      </c>
      <c r="CX21" s="38"/>
      <c r="CY21" s="21"/>
      <c r="CZ21" s="21">
        <f t="shared" si="37"/>
        <v>0</v>
      </c>
      <c r="DA21" s="38">
        <v>5100</v>
      </c>
      <c r="DB21" s="38"/>
      <c r="DC21" s="21">
        <f t="shared" si="38"/>
        <v>5100</v>
      </c>
      <c r="DD21" s="21"/>
      <c r="DE21" s="21"/>
      <c r="DF21" s="21">
        <f t="shared" si="39"/>
        <v>0</v>
      </c>
      <c r="DG21" s="21">
        <f t="shared" si="40"/>
        <v>54496</v>
      </c>
      <c r="DH21" s="21">
        <f t="shared" si="0"/>
        <v>461</v>
      </c>
      <c r="DI21" s="21">
        <f t="shared" si="41"/>
        <v>54957</v>
      </c>
      <c r="DJ21" s="21">
        <f t="shared" si="42"/>
        <v>0</v>
      </c>
      <c r="DK21" s="21">
        <f t="shared" si="43"/>
        <v>0</v>
      </c>
      <c r="DL21" s="21">
        <f t="shared" si="44"/>
        <v>0</v>
      </c>
      <c r="DM21" s="21"/>
      <c r="DN21" s="21"/>
      <c r="DO21" s="21">
        <f t="shared" si="45"/>
        <v>0</v>
      </c>
      <c r="DP21" s="21"/>
      <c r="DQ21" s="21"/>
      <c r="DR21" s="21">
        <f t="shared" si="46"/>
        <v>0</v>
      </c>
      <c r="DS21" s="21"/>
      <c r="DT21" s="21"/>
      <c r="DU21" s="21">
        <f t="shared" si="47"/>
        <v>0</v>
      </c>
      <c r="DV21" s="21">
        <f t="shared" si="48"/>
        <v>0</v>
      </c>
      <c r="DW21" s="21">
        <f t="shared" si="49"/>
        <v>0</v>
      </c>
      <c r="DX21" s="21">
        <f t="shared" si="50"/>
        <v>0</v>
      </c>
      <c r="DY21" s="22">
        <f t="shared" si="1"/>
        <v>54496</v>
      </c>
      <c r="DZ21" s="22">
        <f t="shared" si="2"/>
        <v>461</v>
      </c>
      <c r="EA21" s="22">
        <f t="shared" si="3"/>
        <v>54957</v>
      </c>
      <c r="EB21" s="42"/>
    </row>
    <row r="22" spans="1:132" s="2" customFormat="1" ht="19.5" customHeight="1">
      <c r="A22" s="35" t="s">
        <v>8</v>
      </c>
      <c r="B22" s="26" t="s">
        <v>36</v>
      </c>
      <c r="C22" s="21"/>
      <c r="D22" s="21"/>
      <c r="E22" s="21">
        <f t="shared" si="4"/>
        <v>0</v>
      </c>
      <c r="F22" s="21"/>
      <c r="G22" s="21"/>
      <c r="H22" s="21">
        <f t="shared" si="5"/>
        <v>0</v>
      </c>
      <c r="I22" s="21"/>
      <c r="J22" s="21"/>
      <c r="K22" s="21">
        <f t="shared" si="6"/>
        <v>0</v>
      </c>
      <c r="L22" s="21"/>
      <c r="M22" s="21"/>
      <c r="N22" s="21">
        <f t="shared" si="7"/>
        <v>0</v>
      </c>
      <c r="O22" s="21"/>
      <c r="P22" s="21"/>
      <c r="Q22" s="21"/>
      <c r="R22" s="21"/>
      <c r="S22" s="21"/>
      <c r="T22" s="21">
        <f t="shared" si="8"/>
        <v>0</v>
      </c>
      <c r="U22" s="21"/>
      <c r="V22" s="21"/>
      <c r="W22" s="21">
        <f t="shared" si="9"/>
        <v>0</v>
      </c>
      <c r="X22" s="21"/>
      <c r="Y22" s="21"/>
      <c r="Z22" s="21">
        <f t="shared" si="10"/>
        <v>0</v>
      </c>
      <c r="AA22" s="21"/>
      <c r="AB22" s="21"/>
      <c r="AC22" s="21">
        <f t="shared" si="11"/>
        <v>0</v>
      </c>
      <c r="AD22" s="21"/>
      <c r="AE22" s="21"/>
      <c r="AF22" s="21"/>
      <c r="AG22" s="21"/>
      <c r="AH22" s="21"/>
      <c r="AI22" s="21">
        <f t="shared" si="12"/>
        <v>0</v>
      </c>
      <c r="AJ22" s="21"/>
      <c r="AK22" s="21"/>
      <c r="AL22" s="21">
        <f t="shared" si="13"/>
        <v>0</v>
      </c>
      <c r="AM22" s="21"/>
      <c r="AN22" s="21"/>
      <c r="AO22" s="21">
        <f t="shared" si="14"/>
        <v>0</v>
      </c>
      <c r="AP22" s="21"/>
      <c r="AQ22" s="21"/>
      <c r="AR22" s="21">
        <f t="shared" si="15"/>
        <v>0</v>
      </c>
      <c r="AS22" s="21"/>
      <c r="AT22" s="21"/>
      <c r="AU22" s="21">
        <f t="shared" si="16"/>
        <v>0</v>
      </c>
      <c r="AV22" s="21"/>
      <c r="AW22" s="21"/>
      <c r="AX22" s="21">
        <f t="shared" si="17"/>
        <v>0</v>
      </c>
      <c r="AY22" s="21"/>
      <c r="AZ22" s="21"/>
      <c r="BA22" s="21">
        <f t="shared" si="18"/>
        <v>0</v>
      </c>
      <c r="BB22" s="21"/>
      <c r="BC22" s="21"/>
      <c r="BD22" s="21">
        <f t="shared" si="19"/>
        <v>0</v>
      </c>
      <c r="BE22" s="21"/>
      <c r="BF22" s="21"/>
      <c r="BG22" s="21">
        <f t="shared" si="20"/>
        <v>0</v>
      </c>
      <c r="BH22" s="21"/>
      <c r="BI22" s="21"/>
      <c r="BJ22" s="21">
        <f t="shared" si="21"/>
        <v>0</v>
      </c>
      <c r="BK22" s="21"/>
      <c r="BL22" s="21"/>
      <c r="BM22" s="21">
        <f t="shared" si="22"/>
        <v>0</v>
      </c>
      <c r="BN22" s="21"/>
      <c r="BO22" s="21"/>
      <c r="BP22" s="21">
        <f t="shared" si="23"/>
        <v>0</v>
      </c>
      <c r="BQ22" s="21"/>
      <c r="BR22" s="21"/>
      <c r="BS22" s="21">
        <f t="shared" si="24"/>
        <v>0</v>
      </c>
      <c r="BT22" s="21">
        <f t="shared" si="25"/>
        <v>154940</v>
      </c>
      <c r="BU22" s="21">
        <f t="shared" si="26"/>
        <v>1108</v>
      </c>
      <c r="BV22" s="21">
        <f t="shared" si="27"/>
        <v>156048</v>
      </c>
      <c r="BW22" s="21">
        <v>14564</v>
      </c>
      <c r="BX22" s="21"/>
      <c r="BY22" s="21">
        <f t="shared" si="28"/>
        <v>14564</v>
      </c>
      <c r="BZ22" s="21"/>
      <c r="CA22" s="21">
        <v>287</v>
      </c>
      <c r="CB22" s="21">
        <f t="shared" si="29"/>
        <v>287</v>
      </c>
      <c r="CC22" s="21"/>
      <c r="CD22" s="21">
        <v>21</v>
      </c>
      <c r="CE22" s="21">
        <f t="shared" si="30"/>
        <v>21</v>
      </c>
      <c r="CF22" s="21"/>
      <c r="CG22" s="21">
        <v>800</v>
      </c>
      <c r="CH22" s="21">
        <f t="shared" si="31"/>
        <v>800</v>
      </c>
      <c r="CI22" s="21">
        <v>13376</v>
      </c>
      <c r="CJ22" s="21"/>
      <c r="CK22" s="21">
        <f t="shared" si="32"/>
        <v>13376</v>
      </c>
      <c r="CL22" s="21"/>
      <c r="CM22" s="21"/>
      <c r="CN22" s="21">
        <f t="shared" si="33"/>
        <v>0</v>
      </c>
      <c r="CO22" s="38"/>
      <c r="CP22" s="38"/>
      <c r="CQ22" s="21">
        <f t="shared" si="34"/>
        <v>0</v>
      </c>
      <c r="CR22" s="38">
        <v>20000</v>
      </c>
      <c r="CS22" s="38"/>
      <c r="CT22" s="21">
        <f t="shared" si="35"/>
        <v>20000</v>
      </c>
      <c r="CU22" s="21"/>
      <c r="CV22" s="21"/>
      <c r="CW22" s="21">
        <f t="shared" si="36"/>
        <v>0</v>
      </c>
      <c r="CX22" s="38">
        <v>100000</v>
      </c>
      <c r="CY22" s="21"/>
      <c r="CZ22" s="21">
        <f t="shared" si="37"/>
        <v>100000</v>
      </c>
      <c r="DA22" s="38">
        <v>7000</v>
      </c>
      <c r="DB22" s="38"/>
      <c r="DC22" s="21">
        <f t="shared" si="38"/>
        <v>7000</v>
      </c>
      <c r="DD22" s="21"/>
      <c r="DE22" s="21"/>
      <c r="DF22" s="21">
        <f t="shared" si="39"/>
        <v>0</v>
      </c>
      <c r="DG22" s="21">
        <f t="shared" si="40"/>
        <v>154940</v>
      </c>
      <c r="DH22" s="21">
        <f t="shared" si="0"/>
        <v>1108</v>
      </c>
      <c r="DI22" s="21">
        <f t="shared" si="41"/>
        <v>156048</v>
      </c>
      <c r="DJ22" s="21">
        <f t="shared" si="42"/>
        <v>0</v>
      </c>
      <c r="DK22" s="21">
        <f t="shared" si="43"/>
        <v>0</v>
      </c>
      <c r="DL22" s="21">
        <f t="shared" si="44"/>
        <v>0</v>
      </c>
      <c r="DM22" s="21"/>
      <c r="DN22" s="21"/>
      <c r="DO22" s="21">
        <f t="shared" si="45"/>
        <v>0</v>
      </c>
      <c r="DP22" s="21"/>
      <c r="DQ22" s="21"/>
      <c r="DR22" s="21">
        <f t="shared" si="46"/>
        <v>0</v>
      </c>
      <c r="DS22" s="21"/>
      <c r="DT22" s="21"/>
      <c r="DU22" s="21">
        <f t="shared" si="47"/>
        <v>0</v>
      </c>
      <c r="DV22" s="21">
        <f t="shared" si="48"/>
        <v>0</v>
      </c>
      <c r="DW22" s="21">
        <f t="shared" si="49"/>
        <v>0</v>
      </c>
      <c r="DX22" s="21">
        <f t="shared" si="50"/>
        <v>0</v>
      </c>
      <c r="DY22" s="22">
        <f t="shared" si="1"/>
        <v>154940</v>
      </c>
      <c r="DZ22" s="22">
        <f t="shared" si="2"/>
        <v>1108</v>
      </c>
      <c r="EA22" s="22">
        <f t="shared" si="3"/>
        <v>156048</v>
      </c>
      <c r="EB22" s="42"/>
    </row>
    <row r="23" spans="1:132" s="2" customFormat="1" ht="19.5" customHeight="1">
      <c r="A23" s="35" t="s">
        <v>9</v>
      </c>
      <c r="B23" s="26" t="s">
        <v>37</v>
      </c>
      <c r="C23" s="21"/>
      <c r="D23" s="21"/>
      <c r="E23" s="21">
        <f t="shared" si="4"/>
        <v>0</v>
      </c>
      <c r="F23" s="21"/>
      <c r="G23" s="21"/>
      <c r="H23" s="21">
        <f t="shared" si="5"/>
        <v>0</v>
      </c>
      <c r="I23" s="21"/>
      <c r="J23" s="21"/>
      <c r="K23" s="21">
        <f t="shared" si="6"/>
        <v>0</v>
      </c>
      <c r="L23" s="21"/>
      <c r="M23" s="21"/>
      <c r="N23" s="21">
        <f t="shared" si="7"/>
        <v>0</v>
      </c>
      <c r="O23" s="21"/>
      <c r="P23" s="21"/>
      <c r="Q23" s="21"/>
      <c r="R23" s="21"/>
      <c r="S23" s="21"/>
      <c r="T23" s="21">
        <f t="shared" si="8"/>
        <v>0</v>
      </c>
      <c r="U23" s="21"/>
      <c r="V23" s="21"/>
      <c r="W23" s="21">
        <f t="shared" si="9"/>
        <v>0</v>
      </c>
      <c r="X23" s="21"/>
      <c r="Y23" s="21"/>
      <c r="Z23" s="21">
        <f t="shared" si="10"/>
        <v>0</v>
      </c>
      <c r="AA23" s="21"/>
      <c r="AB23" s="21"/>
      <c r="AC23" s="21">
        <f t="shared" si="11"/>
        <v>0</v>
      </c>
      <c r="AD23" s="21"/>
      <c r="AE23" s="21"/>
      <c r="AF23" s="21"/>
      <c r="AG23" s="21"/>
      <c r="AH23" s="21"/>
      <c r="AI23" s="21">
        <f t="shared" si="12"/>
        <v>0</v>
      </c>
      <c r="AJ23" s="21"/>
      <c r="AK23" s="21"/>
      <c r="AL23" s="21">
        <f t="shared" si="13"/>
        <v>0</v>
      </c>
      <c r="AM23" s="21"/>
      <c r="AN23" s="21"/>
      <c r="AO23" s="21">
        <f t="shared" si="14"/>
        <v>0</v>
      </c>
      <c r="AP23" s="21"/>
      <c r="AQ23" s="21"/>
      <c r="AR23" s="21">
        <f t="shared" si="15"/>
        <v>0</v>
      </c>
      <c r="AS23" s="21"/>
      <c r="AT23" s="21"/>
      <c r="AU23" s="21">
        <f t="shared" si="16"/>
        <v>0</v>
      </c>
      <c r="AV23" s="21"/>
      <c r="AW23" s="21"/>
      <c r="AX23" s="21">
        <f t="shared" si="17"/>
        <v>0</v>
      </c>
      <c r="AY23" s="21"/>
      <c r="AZ23" s="21"/>
      <c r="BA23" s="21">
        <f t="shared" si="18"/>
        <v>0</v>
      </c>
      <c r="BB23" s="21"/>
      <c r="BC23" s="21"/>
      <c r="BD23" s="21">
        <f t="shared" si="19"/>
        <v>0</v>
      </c>
      <c r="BE23" s="21"/>
      <c r="BF23" s="21"/>
      <c r="BG23" s="21">
        <f t="shared" si="20"/>
        <v>0</v>
      </c>
      <c r="BH23" s="21"/>
      <c r="BI23" s="21"/>
      <c r="BJ23" s="21">
        <f t="shared" si="21"/>
        <v>0</v>
      </c>
      <c r="BK23" s="21"/>
      <c r="BL23" s="21"/>
      <c r="BM23" s="21">
        <f t="shared" si="22"/>
        <v>0</v>
      </c>
      <c r="BN23" s="21"/>
      <c r="BO23" s="21"/>
      <c r="BP23" s="21">
        <f t="shared" si="23"/>
        <v>0</v>
      </c>
      <c r="BQ23" s="21"/>
      <c r="BR23" s="21"/>
      <c r="BS23" s="21">
        <f t="shared" si="24"/>
        <v>0</v>
      </c>
      <c r="BT23" s="21">
        <f t="shared" si="25"/>
        <v>63973</v>
      </c>
      <c r="BU23" s="21">
        <f t="shared" si="26"/>
        <v>5077</v>
      </c>
      <c r="BV23" s="21">
        <f t="shared" si="27"/>
        <v>69050</v>
      </c>
      <c r="BW23" s="21">
        <v>19569</v>
      </c>
      <c r="BX23" s="21"/>
      <c r="BY23" s="21">
        <f t="shared" si="28"/>
        <v>19569</v>
      </c>
      <c r="BZ23" s="21"/>
      <c r="CA23" s="21">
        <v>72</v>
      </c>
      <c r="CB23" s="21">
        <f t="shared" si="29"/>
        <v>72</v>
      </c>
      <c r="CC23" s="21"/>
      <c r="CD23" s="21">
        <v>5</v>
      </c>
      <c r="CE23" s="21">
        <f t="shared" si="30"/>
        <v>5</v>
      </c>
      <c r="CF23" s="21"/>
      <c r="CG23" s="21"/>
      <c r="CH23" s="21">
        <f t="shared" si="31"/>
        <v>0</v>
      </c>
      <c r="CI23" s="21">
        <v>26754</v>
      </c>
      <c r="CJ23" s="21"/>
      <c r="CK23" s="21">
        <f t="shared" si="32"/>
        <v>26754</v>
      </c>
      <c r="CL23" s="21"/>
      <c r="CM23" s="21"/>
      <c r="CN23" s="21">
        <f t="shared" si="33"/>
        <v>0</v>
      </c>
      <c r="CO23" s="38"/>
      <c r="CP23" s="38"/>
      <c r="CQ23" s="21">
        <f t="shared" si="34"/>
        <v>0</v>
      </c>
      <c r="CR23" s="38"/>
      <c r="CS23" s="38">
        <v>5000</v>
      </c>
      <c r="CT23" s="21">
        <f t="shared" si="35"/>
        <v>5000</v>
      </c>
      <c r="CU23" s="21"/>
      <c r="CV23" s="21"/>
      <c r="CW23" s="21">
        <f t="shared" si="36"/>
        <v>0</v>
      </c>
      <c r="CX23" s="38">
        <v>10000</v>
      </c>
      <c r="CY23" s="21"/>
      <c r="CZ23" s="21">
        <f t="shared" si="37"/>
        <v>10000</v>
      </c>
      <c r="DA23" s="38">
        <v>7650</v>
      </c>
      <c r="DB23" s="38"/>
      <c r="DC23" s="21">
        <f t="shared" si="38"/>
        <v>7650</v>
      </c>
      <c r="DD23" s="21"/>
      <c r="DE23" s="21"/>
      <c r="DF23" s="21">
        <f t="shared" si="39"/>
        <v>0</v>
      </c>
      <c r="DG23" s="21">
        <f t="shared" si="40"/>
        <v>63973</v>
      </c>
      <c r="DH23" s="21">
        <f t="shared" si="0"/>
        <v>5077</v>
      </c>
      <c r="DI23" s="21">
        <f t="shared" si="41"/>
        <v>69050</v>
      </c>
      <c r="DJ23" s="21">
        <f t="shared" si="42"/>
        <v>0</v>
      </c>
      <c r="DK23" s="21">
        <f t="shared" si="43"/>
        <v>0</v>
      </c>
      <c r="DL23" s="21">
        <f t="shared" si="44"/>
        <v>0</v>
      </c>
      <c r="DM23" s="21"/>
      <c r="DN23" s="21"/>
      <c r="DO23" s="21">
        <f t="shared" si="45"/>
        <v>0</v>
      </c>
      <c r="DP23" s="21"/>
      <c r="DQ23" s="21"/>
      <c r="DR23" s="21">
        <f t="shared" si="46"/>
        <v>0</v>
      </c>
      <c r="DS23" s="21"/>
      <c r="DT23" s="21"/>
      <c r="DU23" s="21">
        <f t="shared" si="47"/>
        <v>0</v>
      </c>
      <c r="DV23" s="21">
        <f t="shared" si="48"/>
        <v>0</v>
      </c>
      <c r="DW23" s="21">
        <f t="shared" si="49"/>
        <v>0</v>
      </c>
      <c r="DX23" s="21">
        <f t="shared" si="50"/>
        <v>0</v>
      </c>
      <c r="DY23" s="22">
        <f t="shared" si="1"/>
        <v>63973</v>
      </c>
      <c r="DZ23" s="22">
        <f t="shared" si="2"/>
        <v>5077</v>
      </c>
      <c r="EA23" s="22">
        <f t="shared" si="3"/>
        <v>69050</v>
      </c>
      <c r="EB23" s="42"/>
    </row>
    <row r="24" spans="1:132" s="2" customFormat="1" ht="19.5" customHeight="1">
      <c r="A24" s="35" t="s">
        <v>10</v>
      </c>
      <c r="B24" s="26" t="s">
        <v>38</v>
      </c>
      <c r="C24" s="21"/>
      <c r="D24" s="21"/>
      <c r="E24" s="21">
        <f t="shared" si="4"/>
        <v>0</v>
      </c>
      <c r="F24" s="21"/>
      <c r="G24" s="21"/>
      <c r="H24" s="21">
        <f t="shared" si="5"/>
        <v>0</v>
      </c>
      <c r="I24" s="21"/>
      <c r="J24" s="21"/>
      <c r="K24" s="21">
        <f t="shared" si="6"/>
        <v>0</v>
      </c>
      <c r="L24" s="21"/>
      <c r="M24" s="21"/>
      <c r="N24" s="21">
        <f t="shared" si="7"/>
        <v>0</v>
      </c>
      <c r="O24" s="21"/>
      <c r="P24" s="21"/>
      <c r="Q24" s="21"/>
      <c r="R24" s="21"/>
      <c r="S24" s="21"/>
      <c r="T24" s="21">
        <f t="shared" si="8"/>
        <v>0</v>
      </c>
      <c r="U24" s="21"/>
      <c r="V24" s="21"/>
      <c r="W24" s="21">
        <f t="shared" si="9"/>
        <v>0</v>
      </c>
      <c r="X24" s="21"/>
      <c r="Y24" s="21"/>
      <c r="Z24" s="21">
        <f t="shared" si="10"/>
        <v>0</v>
      </c>
      <c r="AA24" s="21"/>
      <c r="AB24" s="21"/>
      <c r="AC24" s="21">
        <f t="shared" si="11"/>
        <v>0</v>
      </c>
      <c r="AD24" s="21"/>
      <c r="AE24" s="21"/>
      <c r="AF24" s="21"/>
      <c r="AG24" s="21"/>
      <c r="AH24" s="21"/>
      <c r="AI24" s="21">
        <f t="shared" si="12"/>
        <v>0</v>
      </c>
      <c r="AJ24" s="21"/>
      <c r="AK24" s="21"/>
      <c r="AL24" s="21">
        <f t="shared" si="13"/>
        <v>0</v>
      </c>
      <c r="AM24" s="21"/>
      <c r="AN24" s="21"/>
      <c r="AO24" s="21">
        <f t="shared" si="14"/>
        <v>0</v>
      </c>
      <c r="AP24" s="21"/>
      <c r="AQ24" s="21"/>
      <c r="AR24" s="21">
        <f t="shared" si="15"/>
        <v>0</v>
      </c>
      <c r="AS24" s="21"/>
      <c r="AT24" s="21"/>
      <c r="AU24" s="21">
        <f t="shared" si="16"/>
        <v>0</v>
      </c>
      <c r="AV24" s="21"/>
      <c r="AW24" s="21"/>
      <c r="AX24" s="21">
        <f t="shared" si="17"/>
        <v>0</v>
      </c>
      <c r="AY24" s="21"/>
      <c r="AZ24" s="21"/>
      <c r="BA24" s="21">
        <f t="shared" si="18"/>
        <v>0</v>
      </c>
      <c r="BB24" s="21"/>
      <c r="BC24" s="21"/>
      <c r="BD24" s="21">
        <f t="shared" si="19"/>
        <v>0</v>
      </c>
      <c r="BE24" s="21"/>
      <c r="BF24" s="21"/>
      <c r="BG24" s="21">
        <f t="shared" si="20"/>
        <v>0</v>
      </c>
      <c r="BH24" s="21"/>
      <c r="BI24" s="21"/>
      <c r="BJ24" s="21">
        <f t="shared" si="21"/>
        <v>0</v>
      </c>
      <c r="BK24" s="21"/>
      <c r="BL24" s="21"/>
      <c r="BM24" s="21">
        <f t="shared" si="22"/>
        <v>0</v>
      </c>
      <c r="BN24" s="21"/>
      <c r="BO24" s="21"/>
      <c r="BP24" s="21">
        <f t="shared" si="23"/>
        <v>0</v>
      </c>
      <c r="BQ24" s="21"/>
      <c r="BR24" s="21"/>
      <c r="BS24" s="21">
        <f t="shared" si="24"/>
        <v>0</v>
      </c>
      <c r="BT24" s="21">
        <f t="shared" si="25"/>
        <v>75104</v>
      </c>
      <c r="BU24" s="21">
        <f t="shared" si="26"/>
        <v>2107</v>
      </c>
      <c r="BV24" s="21">
        <f t="shared" si="27"/>
        <v>77211</v>
      </c>
      <c r="BW24" s="21"/>
      <c r="BX24" s="21"/>
      <c r="BY24" s="21">
        <f t="shared" si="28"/>
        <v>0</v>
      </c>
      <c r="BZ24" s="21"/>
      <c r="CA24" s="21">
        <v>1219</v>
      </c>
      <c r="CB24" s="21">
        <f t="shared" si="29"/>
        <v>1219</v>
      </c>
      <c r="CC24" s="21"/>
      <c r="CD24" s="21">
        <v>88</v>
      </c>
      <c r="CE24" s="21">
        <f t="shared" si="30"/>
        <v>88</v>
      </c>
      <c r="CF24" s="21"/>
      <c r="CG24" s="21">
        <v>800</v>
      </c>
      <c r="CH24" s="21">
        <f t="shared" si="31"/>
        <v>800</v>
      </c>
      <c r="CI24" s="21">
        <v>38504</v>
      </c>
      <c r="CJ24" s="21"/>
      <c r="CK24" s="21">
        <f t="shared" si="32"/>
        <v>38504</v>
      </c>
      <c r="CL24" s="21"/>
      <c r="CM24" s="21"/>
      <c r="CN24" s="21">
        <f t="shared" si="33"/>
        <v>0</v>
      </c>
      <c r="CO24" s="38"/>
      <c r="CP24" s="38"/>
      <c r="CQ24" s="21">
        <f t="shared" si="34"/>
        <v>0</v>
      </c>
      <c r="CR24" s="38"/>
      <c r="CS24" s="38"/>
      <c r="CT24" s="21">
        <f t="shared" si="35"/>
        <v>0</v>
      </c>
      <c r="CU24" s="21"/>
      <c r="CV24" s="21"/>
      <c r="CW24" s="21">
        <f t="shared" si="36"/>
        <v>0</v>
      </c>
      <c r="CX24" s="38"/>
      <c r="CY24" s="21"/>
      <c r="CZ24" s="21">
        <f t="shared" si="37"/>
        <v>0</v>
      </c>
      <c r="DA24" s="38">
        <v>36600</v>
      </c>
      <c r="DB24" s="38"/>
      <c r="DC24" s="21">
        <f t="shared" si="38"/>
        <v>36600</v>
      </c>
      <c r="DD24" s="21"/>
      <c r="DE24" s="21"/>
      <c r="DF24" s="21">
        <f t="shared" si="39"/>
        <v>0</v>
      </c>
      <c r="DG24" s="21">
        <f t="shared" si="40"/>
        <v>75104</v>
      </c>
      <c r="DH24" s="21">
        <f t="shared" si="0"/>
        <v>2107</v>
      </c>
      <c r="DI24" s="21">
        <f t="shared" si="41"/>
        <v>77211</v>
      </c>
      <c r="DJ24" s="21">
        <f t="shared" si="42"/>
        <v>0</v>
      </c>
      <c r="DK24" s="21">
        <f t="shared" si="43"/>
        <v>0</v>
      </c>
      <c r="DL24" s="21">
        <f t="shared" si="44"/>
        <v>0</v>
      </c>
      <c r="DM24" s="21"/>
      <c r="DN24" s="21"/>
      <c r="DO24" s="21">
        <f t="shared" si="45"/>
        <v>0</v>
      </c>
      <c r="DP24" s="21"/>
      <c r="DQ24" s="21"/>
      <c r="DR24" s="21">
        <f t="shared" si="46"/>
        <v>0</v>
      </c>
      <c r="DS24" s="21"/>
      <c r="DT24" s="21"/>
      <c r="DU24" s="21">
        <f t="shared" si="47"/>
        <v>0</v>
      </c>
      <c r="DV24" s="21">
        <f t="shared" si="48"/>
        <v>0</v>
      </c>
      <c r="DW24" s="21">
        <f t="shared" si="49"/>
        <v>0</v>
      </c>
      <c r="DX24" s="21">
        <f t="shared" si="50"/>
        <v>0</v>
      </c>
      <c r="DY24" s="22">
        <f t="shared" si="1"/>
        <v>75104</v>
      </c>
      <c r="DZ24" s="22">
        <f t="shared" si="2"/>
        <v>2107</v>
      </c>
      <c r="EA24" s="22">
        <f t="shared" si="3"/>
        <v>77211</v>
      </c>
      <c r="EB24" s="42"/>
    </row>
    <row r="25" spans="1:132" s="2" customFormat="1" ht="19.5" customHeight="1">
      <c r="A25" s="35" t="s">
        <v>11</v>
      </c>
      <c r="B25" s="26" t="s">
        <v>39</v>
      </c>
      <c r="C25" s="21"/>
      <c r="D25" s="21"/>
      <c r="E25" s="21">
        <f t="shared" si="4"/>
        <v>0</v>
      </c>
      <c r="F25" s="21"/>
      <c r="G25" s="21"/>
      <c r="H25" s="21">
        <f t="shared" si="5"/>
        <v>0</v>
      </c>
      <c r="I25" s="21"/>
      <c r="J25" s="21"/>
      <c r="K25" s="21">
        <f t="shared" si="6"/>
        <v>0</v>
      </c>
      <c r="L25" s="21"/>
      <c r="M25" s="21"/>
      <c r="N25" s="21">
        <f t="shared" si="7"/>
        <v>0</v>
      </c>
      <c r="O25" s="21"/>
      <c r="P25" s="21"/>
      <c r="Q25" s="21"/>
      <c r="R25" s="21"/>
      <c r="S25" s="21"/>
      <c r="T25" s="21">
        <f t="shared" si="8"/>
        <v>0</v>
      </c>
      <c r="U25" s="21"/>
      <c r="V25" s="21"/>
      <c r="W25" s="21">
        <f t="shared" si="9"/>
        <v>0</v>
      </c>
      <c r="X25" s="21"/>
      <c r="Y25" s="21"/>
      <c r="Z25" s="21">
        <f t="shared" si="10"/>
        <v>0</v>
      </c>
      <c r="AA25" s="21"/>
      <c r="AB25" s="21"/>
      <c r="AC25" s="21">
        <f t="shared" si="11"/>
        <v>0</v>
      </c>
      <c r="AD25" s="21"/>
      <c r="AE25" s="21"/>
      <c r="AF25" s="21"/>
      <c r="AG25" s="21"/>
      <c r="AH25" s="21"/>
      <c r="AI25" s="21">
        <f t="shared" si="12"/>
        <v>0</v>
      </c>
      <c r="AJ25" s="21"/>
      <c r="AK25" s="21"/>
      <c r="AL25" s="21">
        <f t="shared" si="13"/>
        <v>0</v>
      </c>
      <c r="AM25" s="21"/>
      <c r="AN25" s="21"/>
      <c r="AO25" s="21">
        <f t="shared" si="14"/>
        <v>0</v>
      </c>
      <c r="AP25" s="21"/>
      <c r="AQ25" s="21"/>
      <c r="AR25" s="21">
        <f t="shared" si="15"/>
        <v>0</v>
      </c>
      <c r="AS25" s="21"/>
      <c r="AT25" s="21"/>
      <c r="AU25" s="21">
        <f t="shared" si="16"/>
        <v>0</v>
      </c>
      <c r="AV25" s="21"/>
      <c r="AW25" s="21"/>
      <c r="AX25" s="21">
        <f t="shared" si="17"/>
        <v>0</v>
      </c>
      <c r="AY25" s="21"/>
      <c r="AZ25" s="21"/>
      <c r="BA25" s="21">
        <f t="shared" si="18"/>
        <v>0</v>
      </c>
      <c r="BB25" s="21"/>
      <c r="BC25" s="21"/>
      <c r="BD25" s="21">
        <f t="shared" si="19"/>
        <v>0</v>
      </c>
      <c r="BE25" s="21"/>
      <c r="BF25" s="21"/>
      <c r="BG25" s="21">
        <f t="shared" si="20"/>
        <v>0</v>
      </c>
      <c r="BH25" s="21"/>
      <c r="BI25" s="21"/>
      <c r="BJ25" s="21">
        <f t="shared" si="21"/>
        <v>0</v>
      </c>
      <c r="BK25" s="21"/>
      <c r="BL25" s="21"/>
      <c r="BM25" s="21">
        <f t="shared" si="22"/>
        <v>0</v>
      </c>
      <c r="BN25" s="21"/>
      <c r="BO25" s="21"/>
      <c r="BP25" s="21">
        <f t="shared" si="23"/>
        <v>0</v>
      </c>
      <c r="BQ25" s="21"/>
      <c r="BR25" s="21"/>
      <c r="BS25" s="21">
        <f t="shared" si="24"/>
        <v>0</v>
      </c>
      <c r="BT25" s="21">
        <f t="shared" si="25"/>
        <v>84833</v>
      </c>
      <c r="BU25" s="21">
        <f t="shared" si="26"/>
        <v>34940</v>
      </c>
      <c r="BV25" s="21">
        <f t="shared" si="27"/>
        <v>119773</v>
      </c>
      <c r="BW25" s="21">
        <v>56794</v>
      </c>
      <c r="BX25" s="21"/>
      <c r="BY25" s="21">
        <f t="shared" si="28"/>
        <v>56794</v>
      </c>
      <c r="BZ25" s="21"/>
      <c r="CA25" s="21">
        <v>358</v>
      </c>
      <c r="CB25" s="21">
        <f t="shared" si="29"/>
        <v>358</v>
      </c>
      <c r="CC25" s="21"/>
      <c r="CD25" s="21">
        <v>26</v>
      </c>
      <c r="CE25" s="21">
        <f t="shared" si="30"/>
        <v>26</v>
      </c>
      <c r="CF25" s="21"/>
      <c r="CG25" s="21">
        <v>400</v>
      </c>
      <c r="CH25" s="21">
        <f t="shared" si="31"/>
        <v>400</v>
      </c>
      <c r="CI25" s="21">
        <v>12739</v>
      </c>
      <c r="CJ25" s="21"/>
      <c r="CK25" s="21">
        <f t="shared" si="32"/>
        <v>12739</v>
      </c>
      <c r="CL25" s="21"/>
      <c r="CM25" s="21"/>
      <c r="CN25" s="21">
        <f t="shared" si="33"/>
        <v>0</v>
      </c>
      <c r="CO25" s="38"/>
      <c r="CP25" s="38"/>
      <c r="CQ25" s="21">
        <f t="shared" si="34"/>
        <v>0</v>
      </c>
      <c r="CR25" s="38"/>
      <c r="CS25" s="38"/>
      <c r="CT25" s="21">
        <f t="shared" si="35"/>
        <v>0</v>
      </c>
      <c r="CU25" s="21"/>
      <c r="CV25" s="21">
        <v>34156</v>
      </c>
      <c r="CW25" s="21">
        <f t="shared" si="36"/>
        <v>34156</v>
      </c>
      <c r="CX25" s="38"/>
      <c r="CY25" s="21"/>
      <c r="CZ25" s="21">
        <f t="shared" si="37"/>
        <v>0</v>
      </c>
      <c r="DA25" s="38">
        <v>15300</v>
      </c>
      <c r="DB25" s="38"/>
      <c r="DC25" s="21">
        <f t="shared" si="38"/>
        <v>15300</v>
      </c>
      <c r="DD25" s="21"/>
      <c r="DE25" s="21"/>
      <c r="DF25" s="21">
        <f t="shared" si="39"/>
        <v>0</v>
      </c>
      <c r="DG25" s="21">
        <f t="shared" si="40"/>
        <v>84833</v>
      </c>
      <c r="DH25" s="21">
        <f t="shared" si="0"/>
        <v>34940</v>
      </c>
      <c r="DI25" s="21">
        <f t="shared" si="41"/>
        <v>119773</v>
      </c>
      <c r="DJ25" s="21">
        <f t="shared" si="42"/>
        <v>0</v>
      </c>
      <c r="DK25" s="21">
        <f t="shared" si="43"/>
        <v>0</v>
      </c>
      <c r="DL25" s="21">
        <f t="shared" si="44"/>
        <v>0</v>
      </c>
      <c r="DM25" s="21"/>
      <c r="DN25" s="21"/>
      <c r="DO25" s="21">
        <f t="shared" si="45"/>
        <v>0</v>
      </c>
      <c r="DP25" s="21"/>
      <c r="DQ25" s="21"/>
      <c r="DR25" s="21">
        <f t="shared" si="46"/>
        <v>0</v>
      </c>
      <c r="DS25" s="21"/>
      <c r="DT25" s="21"/>
      <c r="DU25" s="21">
        <f t="shared" si="47"/>
        <v>0</v>
      </c>
      <c r="DV25" s="21">
        <f t="shared" si="48"/>
        <v>0</v>
      </c>
      <c r="DW25" s="21">
        <f t="shared" si="49"/>
        <v>0</v>
      </c>
      <c r="DX25" s="21">
        <f t="shared" si="50"/>
        <v>0</v>
      </c>
      <c r="DY25" s="22">
        <f t="shared" si="1"/>
        <v>84833</v>
      </c>
      <c r="DZ25" s="22">
        <f t="shared" si="2"/>
        <v>34940</v>
      </c>
      <c r="EA25" s="22">
        <f t="shared" si="3"/>
        <v>119773</v>
      </c>
      <c r="EB25" s="42"/>
    </row>
    <row r="26" spans="1:132" s="2" customFormat="1" ht="19.5" customHeight="1">
      <c r="A26" s="35" t="s">
        <v>12</v>
      </c>
      <c r="B26" s="26" t="s">
        <v>40</v>
      </c>
      <c r="C26" s="21"/>
      <c r="D26" s="21"/>
      <c r="E26" s="21">
        <f t="shared" si="4"/>
        <v>0</v>
      </c>
      <c r="F26" s="21"/>
      <c r="G26" s="21"/>
      <c r="H26" s="21">
        <f t="shared" si="5"/>
        <v>0</v>
      </c>
      <c r="I26" s="21"/>
      <c r="J26" s="21"/>
      <c r="K26" s="21">
        <f t="shared" si="6"/>
        <v>0</v>
      </c>
      <c r="L26" s="21"/>
      <c r="M26" s="21"/>
      <c r="N26" s="21">
        <f t="shared" si="7"/>
        <v>0</v>
      </c>
      <c r="O26" s="21"/>
      <c r="P26" s="21"/>
      <c r="Q26" s="21"/>
      <c r="R26" s="21"/>
      <c r="S26" s="21"/>
      <c r="T26" s="21">
        <f t="shared" si="8"/>
        <v>0</v>
      </c>
      <c r="U26" s="21"/>
      <c r="V26" s="21"/>
      <c r="W26" s="21">
        <f t="shared" si="9"/>
        <v>0</v>
      </c>
      <c r="X26" s="21"/>
      <c r="Y26" s="21"/>
      <c r="Z26" s="21">
        <f t="shared" si="10"/>
        <v>0</v>
      </c>
      <c r="AA26" s="21"/>
      <c r="AB26" s="21"/>
      <c r="AC26" s="21">
        <f t="shared" si="11"/>
        <v>0</v>
      </c>
      <c r="AD26" s="21"/>
      <c r="AE26" s="21"/>
      <c r="AF26" s="21"/>
      <c r="AG26" s="21"/>
      <c r="AH26" s="21"/>
      <c r="AI26" s="21">
        <f t="shared" si="12"/>
        <v>0</v>
      </c>
      <c r="AJ26" s="21"/>
      <c r="AK26" s="21"/>
      <c r="AL26" s="21">
        <f t="shared" si="13"/>
        <v>0</v>
      </c>
      <c r="AM26" s="21"/>
      <c r="AN26" s="21"/>
      <c r="AO26" s="21">
        <f t="shared" si="14"/>
        <v>0</v>
      </c>
      <c r="AP26" s="21"/>
      <c r="AQ26" s="21"/>
      <c r="AR26" s="21">
        <f t="shared" si="15"/>
        <v>0</v>
      </c>
      <c r="AS26" s="21"/>
      <c r="AT26" s="21"/>
      <c r="AU26" s="21">
        <f t="shared" si="16"/>
        <v>0</v>
      </c>
      <c r="AV26" s="21"/>
      <c r="AW26" s="21"/>
      <c r="AX26" s="21">
        <f t="shared" si="17"/>
        <v>0</v>
      </c>
      <c r="AY26" s="21"/>
      <c r="AZ26" s="21"/>
      <c r="BA26" s="21">
        <f t="shared" si="18"/>
        <v>0</v>
      </c>
      <c r="BB26" s="21"/>
      <c r="BC26" s="21"/>
      <c r="BD26" s="21">
        <f t="shared" si="19"/>
        <v>0</v>
      </c>
      <c r="BE26" s="21"/>
      <c r="BF26" s="21"/>
      <c r="BG26" s="21">
        <f t="shared" si="20"/>
        <v>0</v>
      </c>
      <c r="BH26" s="21"/>
      <c r="BI26" s="21"/>
      <c r="BJ26" s="21">
        <f t="shared" si="21"/>
        <v>0</v>
      </c>
      <c r="BK26" s="21"/>
      <c r="BL26" s="21"/>
      <c r="BM26" s="21">
        <f t="shared" si="22"/>
        <v>0</v>
      </c>
      <c r="BN26" s="21"/>
      <c r="BO26" s="21"/>
      <c r="BP26" s="21">
        <f t="shared" si="23"/>
        <v>0</v>
      </c>
      <c r="BQ26" s="21"/>
      <c r="BR26" s="21"/>
      <c r="BS26" s="21">
        <f t="shared" si="24"/>
        <v>0</v>
      </c>
      <c r="BT26" s="21">
        <f t="shared" si="25"/>
        <v>29331</v>
      </c>
      <c r="BU26" s="21">
        <f t="shared" si="26"/>
        <v>154</v>
      </c>
      <c r="BV26" s="21">
        <f t="shared" si="27"/>
        <v>29485</v>
      </c>
      <c r="BW26" s="21">
        <v>29331</v>
      </c>
      <c r="BX26" s="21"/>
      <c r="BY26" s="21">
        <f t="shared" si="28"/>
        <v>29331</v>
      </c>
      <c r="BZ26" s="21"/>
      <c r="CA26" s="21">
        <v>144</v>
      </c>
      <c r="CB26" s="21">
        <f t="shared" si="29"/>
        <v>144</v>
      </c>
      <c r="CC26" s="21"/>
      <c r="CD26" s="21">
        <v>10</v>
      </c>
      <c r="CE26" s="21">
        <f t="shared" si="30"/>
        <v>10</v>
      </c>
      <c r="CF26" s="21"/>
      <c r="CG26" s="21"/>
      <c r="CH26" s="21">
        <f t="shared" si="31"/>
        <v>0</v>
      </c>
      <c r="CI26" s="21"/>
      <c r="CJ26" s="21"/>
      <c r="CK26" s="21">
        <f t="shared" si="32"/>
        <v>0</v>
      </c>
      <c r="CL26" s="21"/>
      <c r="CM26" s="21"/>
      <c r="CN26" s="21">
        <f t="shared" si="33"/>
        <v>0</v>
      </c>
      <c r="CO26" s="38"/>
      <c r="CP26" s="38"/>
      <c r="CQ26" s="21">
        <f t="shared" si="34"/>
        <v>0</v>
      </c>
      <c r="CR26" s="38"/>
      <c r="CS26" s="38"/>
      <c r="CT26" s="21">
        <f t="shared" si="35"/>
        <v>0</v>
      </c>
      <c r="CU26" s="21"/>
      <c r="CV26" s="21"/>
      <c r="CW26" s="21">
        <f t="shared" si="36"/>
        <v>0</v>
      </c>
      <c r="CX26" s="38"/>
      <c r="CY26" s="21"/>
      <c r="CZ26" s="21">
        <f t="shared" si="37"/>
        <v>0</v>
      </c>
      <c r="DA26" s="38">
        <v>0</v>
      </c>
      <c r="DB26" s="38"/>
      <c r="DC26" s="21">
        <f t="shared" si="38"/>
        <v>0</v>
      </c>
      <c r="DD26" s="21"/>
      <c r="DE26" s="21"/>
      <c r="DF26" s="21">
        <f t="shared" si="39"/>
        <v>0</v>
      </c>
      <c r="DG26" s="21">
        <f t="shared" si="40"/>
        <v>29331</v>
      </c>
      <c r="DH26" s="21">
        <f t="shared" si="0"/>
        <v>154</v>
      </c>
      <c r="DI26" s="21">
        <f t="shared" si="41"/>
        <v>29485</v>
      </c>
      <c r="DJ26" s="21">
        <f t="shared" si="42"/>
        <v>0</v>
      </c>
      <c r="DK26" s="21">
        <f t="shared" si="43"/>
        <v>0</v>
      </c>
      <c r="DL26" s="21">
        <f t="shared" si="44"/>
        <v>0</v>
      </c>
      <c r="DM26" s="21"/>
      <c r="DN26" s="21"/>
      <c r="DO26" s="21">
        <f t="shared" si="45"/>
        <v>0</v>
      </c>
      <c r="DP26" s="21"/>
      <c r="DQ26" s="21"/>
      <c r="DR26" s="21">
        <f t="shared" si="46"/>
        <v>0</v>
      </c>
      <c r="DS26" s="21"/>
      <c r="DT26" s="21"/>
      <c r="DU26" s="21">
        <f t="shared" si="47"/>
        <v>0</v>
      </c>
      <c r="DV26" s="21">
        <f t="shared" si="48"/>
        <v>0</v>
      </c>
      <c r="DW26" s="21">
        <f t="shared" si="49"/>
        <v>0</v>
      </c>
      <c r="DX26" s="21">
        <f t="shared" si="50"/>
        <v>0</v>
      </c>
      <c r="DY26" s="22">
        <f t="shared" si="1"/>
        <v>29331</v>
      </c>
      <c r="DZ26" s="22">
        <f t="shared" si="2"/>
        <v>154</v>
      </c>
      <c r="EA26" s="22">
        <f t="shared" si="3"/>
        <v>29485</v>
      </c>
      <c r="EB26" s="42"/>
    </row>
    <row r="27" spans="1:132" s="2" customFormat="1" ht="19.5" customHeight="1">
      <c r="A27" s="35" t="s">
        <v>13</v>
      </c>
      <c r="B27" s="26" t="s">
        <v>41</v>
      </c>
      <c r="C27" s="21"/>
      <c r="D27" s="21"/>
      <c r="E27" s="21">
        <f t="shared" si="4"/>
        <v>0</v>
      </c>
      <c r="F27" s="21"/>
      <c r="G27" s="21"/>
      <c r="H27" s="21">
        <f t="shared" si="5"/>
        <v>0</v>
      </c>
      <c r="I27" s="21"/>
      <c r="J27" s="21"/>
      <c r="K27" s="21">
        <f t="shared" si="6"/>
        <v>0</v>
      </c>
      <c r="L27" s="21"/>
      <c r="M27" s="21"/>
      <c r="N27" s="21">
        <f t="shared" si="7"/>
        <v>0</v>
      </c>
      <c r="O27" s="21"/>
      <c r="P27" s="21"/>
      <c r="Q27" s="21"/>
      <c r="R27" s="21"/>
      <c r="S27" s="21"/>
      <c r="T27" s="21">
        <f t="shared" si="8"/>
        <v>0</v>
      </c>
      <c r="U27" s="21"/>
      <c r="V27" s="21"/>
      <c r="W27" s="21">
        <f t="shared" si="9"/>
        <v>0</v>
      </c>
      <c r="X27" s="21"/>
      <c r="Y27" s="21"/>
      <c r="Z27" s="21">
        <f t="shared" si="10"/>
        <v>0</v>
      </c>
      <c r="AA27" s="21"/>
      <c r="AB27" s="21"/>
      <c r="AC27" s="21">
        <f t="shared" si="11"/>
        <v>0</v>
      </c>
      <c r="AD27" s="21"/>
      <c r="AE27" s="21"/>
      <c r="AF27" s="21"/>
      <c r="AG27" s="21"/>
      <c r="AH27" s="21"/>
      <c r="AI27" s="21">
        <f t="shared" si="12"/>
        <v>0</v>
      </c>
      <c r="AJ27" s="21"/>
      <c r="AK27" s="21"/>
      <c r="AL27" s="21">
        <f t="shared" si="13"/>
        <v>0</v>
      </c>
      <c r="AM27" s="21"/>
      <c r="AN27" s="21"/>
      <c r="AO27" s="21">
        <f t="shared" si="14"/>
        <v>0</v>
      </c>
      <c r="AP27" s="21"/>
      <c r="AQ27" s="21"/>
      <c r="AR27" s="21">
        <f t="shared" si="15"/>
        <v>0</v>
      </c>
      <c r="AS27" s="21"/>
      <c r="AT27" s="21"/>
      <c r="AU27" s="21">
        <f t="shared" si="16"/>
        <v>0</v>
      </c>
      <c r="AV27" s="21"/>
      <c r="AW27" s="21"/>
      <c r="AX27" s="21">
        <f t="shared" si="17"/>
        <v>0</v>
      </c>
      <c r="AY27" s="21"/>
      <c r="AZ27" s="21"/>
      <c r="BA27" s="21">
        <f t="shared" si="18"/>
        <v>0</v>
      </c>
      <c r="BB27" s="21"/>
      <c r="BC27" s="21"/>
      <c r="BD27" s="21">
        <f t="shared" si="19"/>
        <v>0</v>
      </c>
      <c r="BE27" s="21"/>
      <c r="BF27" s="21"/>
      <c r="BG27" s="21">
        <f t="shared" si="20"/>
        <v>0</v>
      </c>
      <c r="BH27" s="21"/>
      <c r="BI27" s="21"/>
      <c r="BJ27" s="21">
        <f t="shared" si="21"/>
        <v>0</v>
      </c>
      <c r="BK27" s="21"/>
      <c r="BL27" s="21"/>
      <c r="BM27" s="21">
        <f t="shared" si="22"/>
        <v>0</v>
      </c>
      <c r="BN27" s="21"/>
      <c r="BO27" s="21"/>
      <c r="BP27" s="21">
        <f t="shared" si="23"/>
        <v>0</v>
      </c>
      <c r="BQ27" s="21"/>
      <c r="BR27" s="21"/>
      <c r="BS27" s="21">
        <f t="shared" si="24"/>
        <v>0</v>
      </c>
      <c r="BT27" s="21">
        <f t="shared" si="25"/>
        <v>34864</v>
      </c>
      <c r="BU27" s="21">
        <f t="shared" si="26"/>
        <v>154</v>
      </c>
      <c r="BV27" s="21">
        <f t="shared" si="27"/>
        <v>35018</v>
      </c>
      <c r="BW27" s="21">
        <v>13388</v>
      </c>
      <c r="BX27" s="21"/>
      <c r="BY27" s="21">
        <f t="shared" si="28"/>
        <v>13388</v>
      </c>
      <c r="BZ27" s="21"/>
      <c r="CA27" s="21">
        <v>144</v>
      </c>
      <c r="CB27" s="21">
        <f t="shared" si="29"/>
        <v>144</v>
      </c>
      <c r="CC27" s="21"/>
      <c r="CD27" s="21">
        <v>10</v>
      </c>
      <c r="CE27" s="21">
        <f t="shared" si="30"/>
        <v>10</v>
      </c>
      <c r="CF27" s="21"/>
      <c r="CG27" s="21"/>
      <c r="CH27" s="21">
        <f t="shared" si="31"/>
        <v>0</v>
      </c>
      <c r="CI27" s="21">
        <v>13376</v>
      </c>
      <c r="CJ27" s="21"/>
      <c r="CK27" s="21">
        <f t="shared" si="32"/>
        <v>13376</v>
      </c>
      <c r="CL27" s="21"/>
      <c r="CM27" s="21"/>
      <c r="CN27" s="21">
        <f t="shared" si="33"/>
        <v>0</v>
      </c>
      <c r="CO27" s="38"/>
      <c r="CP27" s="38"/>
      <c r="CQ27" s="21">
        <f t="shared" si="34"/>
        <v>0</v>
      </c>
      <c r="CR27" s="38">
        <v>3000</v>
      </c>
      <c r="CS27" s="38"/>
      <c r="CT27" s="21">
        <f t="shared" si="35"/>
        <v>3000</v>
      </c>
      <c r="CU27" s="21"/>
      <c r="CV27" s="21"/>
      <c r="CW27" s="21">
        <f t="shared" si="36"/>
        <v>0</v>
      </c>
      <c r="CX27" s="38"/>
      <c r="CY27" s="21"/>
      <c r="CZ27" s="21">
        <f t="shared" si="37"/>
        <v>0</v>
      </c>
      <c r="DA27" s="38">
        <v>5100</v>
      </c>
      <c r="DB27" s="38"/>
      <c r="DC27" s="21">
        <f t="shared" si="38"/>
        <v>5100</v>
      </c>
      <c r="DD27" s="21"/>
      <c r="DE27" s="21"/>
      <c r="DF27" s="21">
        <f t="shared" si="39"/>
        <v>0</v>
      </c>
      <c r="DG27" s="21">
        <f t="shared" si="40"/>
        <v>34864</v>
      </c>
      <c r="DH27" s="21">
        <f t="shared" si="0"/>
        <v>154</v>
      </c>
      <c r="DI27" s="21">
        <f t="shared" si="41"/>
        <v>35018</v>
      </c>
      <c r="DJ27" s="21">
        <f t="shared" si="42"/>
        <v>17000</v>
      </c>
      <c r="DK27" s="21">
        <f t="shared" si="43"/>
        <v>0</v>
      </c>
      <c r="DL27" s="21">
        <f t="shared" si="44"/>
        <v>17000</v>
      </c>
      <c r="DM27" s="21"/>
      <c r="DN27" s="21"/>
      <c r="DO27" s="21">
        <f t="shared" si="45"/>
        <v>0</v>
      </c>
      <c r="DP27" s="21"/>
      <c r="DQ27" s="21"/>
      <c r="DR27" s="21">
        <f t="shared" si="46"/>
        <v>0</v>
      </c>
      <c r="DS27" s="21">
        <v>17000</v>
      </c>
      <c r="DT27" s="21"/>
      <c r="DU27" s="21">
        <f t="shared" si="47"/>
        <v>17000</v>
      </c>
      <c r="DV27" s="21">
        <f t="shared" si="48"/>
        <v>17000</v>
      </c>
      <c r="DW27" s="21">
        <f t="shared" si="49"/>
        <v>0</v>
      </c>
      <c r="DX27" s="21">
        <f t="shared" si="50"/>
        <v>17000</v>
      </c>
      <c r="DY27" s="22">
        <f t="shared" si="1"/>
        <v>51864</v>
      </c>
      <c r="DZ27" s="22">
        <f t="shared" si="2"/>
        <v>154</v>
      </c>
      <c r="EA27" s="22">
        <f t="shared" si="3"/>
        <v>52018</v>
      </c>
      <c r="EB27" s="42"/>
    </row>
    <row r="28" spans="1:132" s="2" customFormat="1" ht="19.5" customHeight="1">
      <c r="A28" s="35" t="s">
        <v>14</v>
      </c>
      <c r="B28" s="26" t="s">
        <v>42</v>
      </c>
      <c r="C28" s="21"/>
      <c r="D28" s="21"/>
      <c r="E28" s="21">
        <f t="shared" si="4"/>
        <v>0</v>
      </c>
      <c r="F28" s="21"/>
      <c r="G28" s="21"/>
      <c r="H28" s="21">
        <f t="shared" si="5"/>
        <v>0</v>
      </c>
      <c r="I28" s="21"/>
      <c r="J28" s="21"/>
      <c r="K28" s="21">
        <f t="shared" si="6"/>
        <v>0</v>
      </c>
      <c r="L28" s="21"/>
      <c r="M28" s="21"/>
      <c r="N28" s="21">
        <f t="shared" si="7"/>
        <v>0</v>
      </c>
      <c r="O28" s="21"/>
      <c r="P28" s="21"/>
      <c r="Q28" s="21"/>
      <c r="R28" s="21"/>
      <c r="S28" s="21"/>
      <c r="T28" s="21">
        <f t="shared" si="8"/>
        <v>0</v>
      </c>
      <c r="U28" s="21"/>
      <c r="V28" s="21"/>
      <c r="W28" s="21">
        <f t="shared" si="9"/>
        <v>0</v>
      </c>
      <c r="X28" s="21"/>
      <c r="Y28" s="21"/>
      <c r="Z28" s="21">
        <f t="shared" si="10"/>
        <v>0</v>
      </c>
      <c r="AA28" s="21"/>
      <c r="AB28" s="21"/>
      <c r="AC28" s="21">
        <f t="shared" si="11"/>
        <v>0</v>
      </c>
      <c r="AD28" s="21"/>
      <c r="AE28" s="21"/>
      <c r="AF28" s="21"/>
      <c r="AG28" s="21"/>
      <c r="AH28" s="21"/>
      <c r="AI28" s="21">
        <f t="shared" si="12"/>
        <v>0</v>
      </c>
      <c r="AJ28" s="21"/>
      <c r="AK28" s="21"/>
      <c r="AL28" s="21">
        <f t="shared" si="13"/>
        <v>0</v>
      </c>
      <c r="AM28" s="21"/>
      <c r="AN28" s="21"/>
      <c r="AO28" s="21">
        <f t="shared" si="14"/>
        <v>0</v>
      </c>
      <c r="AP28" s="21"/>
      <c r="AQ28" s="21"/>
      <c r="AR28" s="21">
        <f t="shared" si="15"/>
        <v>0</v>
      </c>
      <c r="AS28" s="21"/>
      <c r="AT28" s="21"/>
      <c r="AU28" s="21">
        <f t="shared" si="16"/>
        <v>0</v>
      </c>
      <c r="AV28" s="21"/>
      <c r="AW28" s="21"/>
      <c r="AX28" s="21">
        <f t="shared" si="17"/>
        <v>0</v>
      </c>
      <c r="AY28" s="21"/>
      <c r="AZ28" s="21"/>
      <c r="BA28" s="21">
        <f t="shared" si="18"/>
        <v>0</v>
      </c>
      <c r="BB28" s="21"/>
      <c r="BC28" s="21"/>
      <c r="BD28" s="21">
        <f t="shared" si="19"/>
        <v>0</v>
      </c>
      <c r="BE28" s="21"/>
      <c r="BF28" s="21"/>
      <c r="BG28" s="21">
        <f t="shared" si="20"/>
        <v>0</v>
      </c>
      <c r="BH28" s="21"/>
      <c r="BI28" s="21"/>
      <c r="BJ28" s="21">
        <f t="shared" si="21"/>
        <v>0</v>
      </c>
      <c r="BK28" s="21"/>
      <c r="BL28" s="21"/>
      <c r="BM28" s="21">
        <f t="shared" si="22"/>
        <v>0</v>
      </c>
      <c r="BN28" s="21"/>
      <c r="BO28" s="21"/>
      <c r="BP28" s="21">
        <f t="shared" si="23"/>
        <v>0</v>
      </c>
      <c r="BQ28" s="21"/>
      <c r="BR28" s="21"/>
      <c r="BS28" s="21">
        <f t="shared" si="24"/>
        <v>0</v>
      </c>
      <c r="BT28" s="21">
        <f t="shared" si="25"/>
        <v>12652</v>
      </c>
      <c r="BU28" s="21">
        <f t="shared" si="26"/>
        <v>3438</v>
      </c>
      <c r="BV28" s="21">
        <f t="shared" si="27"/>
        <v>16090</v>
      </c>
      <c r="BW28" s="21">
        <v>5002</v>
      </c>
      <c r="BX28" s="21"/>
      <c r="BY28" s="21">
        <f t="shared" si="28"/>
        <v>5002</v>
      </c>
      <c r="BZ28" s="21"/>
      <c r="CA28" s="21">
        <v>502</v>
      </c>
      <c r="CB28" s="21">
        <f t="shared" si="29"/>
        <v>502</v>
      </c>
      <c r="CC28" s="21"/>
      <c r="CD28" s="21">
        <v>36</v>
      </c>
      <c r="CE28" s="21">
        <f t="shared" si="30"/>
        <v>36</v>
      </c>
      <c r="CF28" s="21"/>
      <c r="CG28" s="21">
        <v>1600</v>
      </c>
      <c r="CH28" s="21">
        <f t="shared" si="31"/>
        <v>1600</v>
      </c>
      <c r="CI28" s="21"/>
      <c r="CJ28" s="21"/>
      <c r="CK28" s="21">
        <f t="shared" si="32"/>
        <v>0</v>
      </c>
      <c r="CL28" s="21"/>
      <c r="CM28" s="21"/>
      <c r="CN28" s="21">
        <f t="shared" si="33"/>
        <v>0</v>
      </c>
      <c r="CO28" s="38"/>
      <c r="CP28" s="38"/>
      <c r="CQ28" s="21">
        <f t="shared" si="34"/>
        <v>0</v>
      </c>
      <c r="CR28" s="38"/>
      <c r="CS28" s="38"/>
      <c r="CT28" s="21">
        <f t="shared" si="35"/>
        <v>0</v>
      </c>
      <c r="CU28" s="21"/>
      <c r="CV28" s="21">
        <v>1300</v>
      </c>
      <c r="CW28" s="21">
        <f t="shared" si="36"/>
        <v>1300</v>
      </c>
      <c r="CX28" s="38"/>
      <c r="CY28" s="21"/>
      <c r="CZ28" s="21">
        <f t="shared" si="37"/>
        <v>0</v>
      </c>
      <c r="DA28" s="38">
        <v>7650</v>
      </c>
      <c r="DB28" s="38"/>
      <c r="DC28" s="21">
        <f t="shared" si="38"/>
        <v>7650</v>
      </c>
      <c r="DD28" s="21"/>
      <c r="DE28" s="21"/>
      <c r="DF28" s="21">
        <f t="shared" si="39"/>
        <v>0</v>
      </c>
      <c r="DG28" s="21">
        <f t="shared" si="40"/>
        <v>12652</v>
      </c>
      <c r="DH28" s="21">
        <f t="shared" si="0"/>
        <v>3438</v>
      </c>
      <c r="DI28" s="21">
        <f t="shared" si="41"/>
        <v>16090</v>
      </c>
      <c r="DJ28" s="21">
        <f t="shared" si="42"/>
        <v>0</v>
      </c>
      <c r="DK28" s="21">
        <f t="shared" si="43"/>
        <v>0</v>
      </c>
      <c r="DL28" s="21">
        <f t="shared" si="44"/>
        <v>0</v>
      </c>
      <c r="DM28" s="21"/>
      <c r="DN28" s="21"/>
      <c r="DO28" s="21">
        <f t="shared" si="45"/>
        <v>0</v>
      </c>
      <c r="DP28" s="21"/>
      <c r="DQ28" s="21"/>
      <c r="DR28" s="21">
        <f t="shared" si="46"/>
        <v>0</v>
      </c>
      <c r="DS28" s="21"/>
      <c r="DT28" s="21"/>
      <c r="DU28" s="21">
        <f t="shared" si="47"/>
        <v>0</v>
      </c>
      <c r="DV28" s="21">
        <f t="shared" si="48"/>
        <v>0</v>
      </c>
      <c r="DW28" s="21">
        <f t="shared" si="49"/>
        <v>0</v>
      </c>
      <c r="DX28" s="21">
        <f t="shared" si="50"/>
        <v>0</v>
      </c>
      <c r="DY28" s="22">
        <f t="shared" si="1"/>
        <v>12652</v>
      </c>
      <c r="DZ28" s="22">
        <f t="shared" si="2"/>
        <v>3438</v>
      </c>
      <c r="EA28" s="22">
        <f t="shared" si="3"/>
        <v>16090</v>
      </c>
      <c r="EB28" s="42"/>
    </row>
    <row r="29" spans="1:132" s="2" customFormat="1" ht="18" customHeight="1">
      <c r="A29" s="35" t="s">
        <v>15</v>
      </c>
      <c r="B29" s="26" t="s">
        <v>43</v>
      </c>
      <c r="C29" s="21"/>
      <c r="D29" s="21"/>
      <c r="E29" s="21">
        <f t="shared" si="4"/>
        <v>0</v>
      </c>
      <c r="F29" s="21"/>
      <c r="G29" s="21"/>
      <c r="H29" s="21">
        <f t="shared" si="5"/>
        <v>0</v>
      </c>
      <c r="I29" s="21"/>
      <c r="J29" s="21"/>
      <c r="K29" s="21">
        <f t="shared" si="6"/>
        <v>0</v>
      </c>
      <c r="L29" s="21"/>
      <c r="M29" s="21"/>
      <c r="N29" s="21">
        <f t="shared" si="7"/>
        <v>0</v>
      </c>
      <c r="O29" s="21"/>
      <c r="P29" s="21"/>
      <c r="Q29" s="21"/>
      <c r="R29" s="21"/>
      <c r="S29" s="21"/>
      <c r="T29" s="21">
        <f t="shared" si="8"/>
        <v>0</v>
      </c>
      <c r="U29" s="21"/>
      <c r="V29" s="21"/>
      <c r="W29" s="21">
        <f t="shared" si="9"/>
        <v>0</v>
      </c>
      <c r="X29" s="21"/>
      <c r="Y29" s="21"/>
      <c r="Z29" s="21">
        <f t="shared" si="10"/>
        <v>0</v>
      </c>
      <c r="AA29" s="21"/>
      <c r="AB29" s="21"/>
      <c r="AC29" s="21">
        <f t="shared" si="11"/>
        <v>0</v>
      </c>
      <c r="AD29" s="21"/>
      <c r="AE29" s="21"/>
      <c r="AF29" s="21"/>
      <c r="AG29" s="21"/>
      <c r="AH29" s="21"/>
      <c r="AI29" s="21">
        <f t="shared" si="12"/>
        <v>0</v>
      </c>
      <c r="AJ29" s="21"/>
      <c r="AK29" s="21"/>
      <c r="AL29" s="21">
        <f t="shared" si="13"/>
        <v>0</v>
      </c>
      <c r="AM29" s="21"/>
      <c r="AN29" s="21"/>
      <c r="AO29" s="21">
        <f t="shared" si="14"/>
        <v>0</v>
      </c>
      <c r="AP29" s="21"/>
      <c r="AQ29" s="21"/>
      <c r="AR29" s="21">
        <f t="shared" si="15"/>
        <v>0</v>
      </c>
      <c r="AS29" s="21"/>
      <c r="AT29" s="21"/>
      <c r="AU29" s="21">
        <f t="shared" si="16"/>
        <v>0</v>
      </c>
      <c r="AV29" s="21"/>
      <c r="AW29" s="21"/>
      <c r="AX29" s="21">
        <f t="shared" si="17"/>
        <v>0</v>
      </c>
      <c r="AY29" s="21"/>
      <c r="AZ29" s="21"/>
      <c r="BA29" s="21">
        <f t="shared" si="18"/>
        <v>0</v>
      </c>
      <c r="BB29" s="21"/>
      <c r="BC29" s="21"/>
      <c r="BD29" s="21">
        <f t="shared" si="19"/>
        <v>0</v>
      </c>
      <c r="BE29" s="21"/>
      <c r="BF29" s="21"/>
      <c r="BG29" s="21">
        <f t="shared" si="20"/>
        <v>0</v>
      </c>
      <c r="BH29" s="21"/>
      <c r="BI29" s="21"/>
      <c r="BJ29" s="21">
        <f t="shared" si="21"/>
        <v>0</v>
      </c>
      <c r="BK29" s="21"/>
      <c r="BL29" s="21"/>
      <c r="BM29" s="21">
        <f t="shared" si="22"/>
        <v>0</v>
      </c>
      <c r="BN29" s="21"/>
      <c r="BO29" s="21"/>
      <c r="BP29" s="21">
        <f t="shared" si="23"/>
        <v>0</v>
      </c>
      <c r="BQ29" s="21"/>
      <c r="BR29" s="21"/>
      <c r="BS29" s="21">
        <f t="shared" si="24"/>
        <v>0</v>
      </c>
      <c r="BT29" s="21">
        <f t="shared" si="25"/>
        <v>127415</v>
      </c>
      <c r="BU29" s="21">
        <f t="shared" si="26"/>
        <v>33630</v>
      </c>
      <c r="BV29" s="21">
        <f t="shared" si="27"/>
        <v>161045</v>
      </c>
      <c r="BW29" s="21">
        <v>41197</v>
      </c>
      <c r="BX29" s="21"/>
      <c r="BY29" s="21">
        <f t="shared" si="28"/>
        <v>41197</v>
      </c>
      <c r="BZ29" s="21"/>
      <c r="CA29" s="21">
        <v>3013</v>
      </c>
      <c r="CB29" s="21">
        <f t="shared" si="29"/>
        <v>3013</v>
      </c>
      <c r="CC29" s="21"/>
      <c r="CD29" s="21">
        <v>217</v>
      </c>
      <c r="CE29" s="21">
        <f t="shared" si="30"/>
        <v>217</v>
      </c>
      <c r="CF29" s="21"/>
      <c r="CG29" s="21">
        <v>400</v>
      </c>
      <c r="CH29" s="21">
        <f t="shared" si="31"/>
        <v>400</v>
      </c>
      <c r="CI29" s="21">
        <v>51618</v>
      </c>
      <c r="CJ29" s="21"/>
      <c r="CK29" s="21">
        <f t="shared" si="32"/>
        <v>51618</v>
      </c>
      <c r="CL29" s="21"/>
      <c r="CM29" s="21"/>
      <c r="CN29" s="21">
        <f t="shared" si="33"/>
        <v>0</v>
      </c>
      <c r="CO29" s="38"/>
      <c r="CP29" s="38"/>
      <c r="CQ29" s="21">
        <f t="shared" si="34"/>
        <v>0</v>
      </c>
      <c r="CR29" s="38">
        <v>4000</v>
      </c>
      <c r="CS29" s="38"/>
      <c r="CT29" s="21">
        <f t="shared" si="35"/>
        <v>4000</v>
      </c>
      <c r="CU29" s="21"/>
      <c r="CV29" s="21">
        <v>30000</v>
      </c>
      <c r="CW29" s="21">
        <f t="shared" si="36"/>
        <v>30000</v>
      </c>
      <c r="CX29" s="38"/>
      <c r="CY29" s="21"/>
      <c r="CZ29" s="21">
        <f t="shared" si="37"/>
        <v>0</v>
      </c>
      <c r="DA29" s="38">
        <v>30600</v>
      </c>
      <c r="DB29" s="38"/>
      <c r="DC29" s="21">
        <f t="shared" si="38"/>
        <v>30600</v>
      </c>
      <c r="DD29" s="21"/>
      <c r="DE29" s="21"/>
      <c r="DF29" s="21">
        <f t="shared" si="39"/>
        <v>0</v>
      </c>
      <c r="DG29" s="21">
        <f t="shared" si="40"/>
        <v>127415</v>
      </c>
      <c r="DH29" s="21">
        <f t="shared" si="0"/>
        <v>33630</v>
      </c>
      <c r="DI29" s="21">
        <f t="shared" si="41"/>
        <v>161045</v>
      </c>
      <c r="DJ29" s="21">
        <f t="shared" si="42"/>
        <v>0</v>
      </c>
      <c r="DK29" s="21">
        <f t="shared" si="43"/>
        <v>0</v>
      </c>
      <c r="DL29" s="21">
        <f t="shared" si="44"/>
        <v>0</v>
      </c>
      <c r="DM29" s="21"/>
      <c r="DN29" s="21"/>
      <c r="DO29" s="21">
        <f t="shared" si="45"/>
        <v>0</v>
      </c>
      <c r="DP29" s="21"/>
      <c r="DQ29" s="21"/>
      <c r="DR29" s="21">
        <f t="shared" si="46"/>
        <v>0</v>
      </c>
      <c r="DS29" s="21"/>
      <c r="DT29" s="21"/>
      <c r="DU29" s="21">
        <f t="shared" si="47"/>
        <v>0</v>
      </c>
      <c r="DV29" s="21">
        <f t="shared" si="48"/>
        <v>0</v>
      </c>
      <c r="DW29" s="21">
        <f t="shared" si="49"/>
        <v>0</v>
      </c>
      <c r="DX29" s="21">
        <f t="shared" si="50"/>
        <v>0</v>
      </c>
      <c r="DY29" s="22">
        <f t="shared" si="1"/>
        <v>127415</v>
      </c>
      <c r="DZ29" s="22">
        <f t="shared" si="2"/>
        <v>33630</v>
      </c>
      <c r="EA29" s="22">
        <f t="shared" si="3"/>
        <v>161045</v>
      </c>
      <c r="EB29" s="42"/>
    </row>
    <row r="30" spans="1:132" s="2" customFormat="1" ht="19.5" customHeight="1">
      <c r="A30" s="35" t="s">
        <v>16</v>
      </c>
      <c r="B30" s="26" t="s">
        <v>44</v>
      </c>
      <c r="C30" s="21"/>
      <c r="D30" s="21"/>
      <c r="E30" s="21">
        <f t="shared" si="4"/>
        <v>0</v>
      </c>
      <c r="F30" s="21"/>
      <c r="G30" s="21"/>
      <c r="H30" s="21">
        <f t="shared" si="5"/>
        <v>0</v>
      </c>
      <c r="I30" s="21"/>
      <c r="J30" s="21"/>
      <c r="K30" s="21">
        <f t="shared" si="6"/>
        <v>0</v>
      </c>
      <c r="L30" s="21"/>
      <c r="M30" s="21"/>
      <c r="N30" s="21">
        <f t="shared" si="7"/>
        <v>0</v>
      </c>
      <c r="O30" s="21"/>
      <c r="P30" s="21"/>
      <c r="Q30" s="21"/>
      <c r="R30" s="21"/>
      <c r="S30" s="21"/>
      <c r="T30" s="21">
        <f t="shared" si="8"/>
        <v>0</v>
      </c>
      <c r="U30" s="21"/>
      <c r="V30" s="21"/>
      <c r="W30" s="21">
        <f t="shared" si="9"/>
        <v>0</v>
      </c>
      <c r="X30" s="21"/>
      <c r="Y30" s="21"/>
      <c r="Z30" s="21">
        <f t="shared" si="10"/>
        <v>0</v>
      </c>
      <c r="AA30" s="21"/>
      <c r="AB30" s="21"/>
      <c r="AC30" s="21">
        <f t="shared" si="11"/>
        <v>0</v>
      </c>
      <c r="AD30" s="21"/>
      <c r="AE30" s="21"/>
      <c r="AF30" s="21"/>
      <c r="AG30" s="21"/>
      <c r="AH30" s="21"/>
      <c r="AI30" s="21">
        <f t="shared" si="12"/>
        <v>0</v>
      </c>
      <c r="AJ30" s="21"/>
      <c r="AK30" s="21"/>
      <c r="AL30" s="21">
        <f t="shared" si="13"/>
        <v>0</v>
      </c>
      <c r="AM30" s="21"/>
      <c r="AN30" s="21"/>
      <c r="AO30" s="21">
        <f t="shared" si="14"/>
        <v>0</v>
      </c>
      <c r="AP30" s="21"/>
      <c r="AQ30" s="21"/>
      <c r="AR30" s="21">
        <f t="shared" si="15"/>
        <v>0</v>
      </c>
      <c r="AS30" s="21"/>
      <c r="AT30" s="21"/>
      <c r="AU30" s="21">
        <f t="shared" si="16"/>
        <v>0</v>
      </c>
      <c r="AV30" s="21"/>
      <c r="AW30" s="21"/>
      <c r="AX30" s="21">
        <f t="shared" si="17"/>
        <v>0</v>
      </c>
      <c r="AY30" s="21"/>
      <c r="AZ30" s="21"/>
      <c r="BA30" s="21">
        <f t="shared" si="18"/>
        <v>0</v>
      </c>
      <c r="BB30" s="21"/>
      <c r="BC30" s="21"/>
      <c r="BD30" s="21">
        <f t="shared" si="19"/>
        <v>0</v>
      </c>
      <c r="BE30" s="21"/>
      <c r="BF30" s="21"/>
      <c r="BG30" s="21">
        <f t="shared" si="20"/>
        <v>0</v>
      </c>
      <c r="BH30" s="21"/>
      <c r="BI30" s="21"/>
      <c r="BJ30" s="21">
        <f t="shared" si="21"/>
        <v>0</v>
      </c>
      <c r="BK30" s="21"/>
      <c r="BL30" s="21"/>
      <c r="BM30" s="21">
        <f t="shared" si="22"/>
        <v>0</v>
      </c>
      <c r="BN30" s="21"/>
      <c r="BO30" s="21"/>
      <c r="BP30" s="21">
        <f t="shared" si="23"/>
        <v>0</v>
      </c>
      <c r="BQ30" s="21"/>
      <c r="BR30" s="21"/>
      <c r="BS30" s="21">
        <f t="shared" si="24"/>
        <v>0</v>
      </c>
      <c r="BT30" s="21">
        <f t="shared" si="25"/>
        <v>32470</v>
      </c>
      <c r="BU30" s="21">
        <f t="shared" si="26"/>
        <v>1154</v>
      </c>
      <c r="BV30" s="21">
        <f t="shared" si="27"/>
        <v>33624</v>
      </c>
      <c r="BW30" s="21">
        <v>24820</v>
      </c>
      <c r="BX30" s="21"/>
      <c r="BY30" s="21">
        <f t="shared" si="28"/>
        <v>24820</v>
      </c>
      <c r="BZ30" s="21"/>
      <c r="CA30" s="21">
        <v>1076</v>
      </c>
      <c r="CB30" s="21">
        <f t="shared" si="29"/>
        <v>1076</v>
      </c>
      <c r="CC30" s="21"/>
      <c r="CD30" s="21">
        <v>78</v>
      </c>
      <c r="CE30" s="21">
        <f t="shared" si="30"/>
        <v>78</v>
      </c>
      <c r="CF30" s="21"/>
      <c r="CG30" s="21"/>
      <c r="CH30" s="21">
        <f t="shared" si="31"/>
        <v>0</v>
      </c>
      <c r="CI30" s="21"/>
      <c r="CJ30" s="21"/>
      <c r="CK30" s="21">
        <f t="shared" si="32"/>
        <v>0</v>
      </c>
      <c r="CL30" s="21"/>
      <c r="CM30" s="21"/>
      <c r="CN30" s="21">
        <f t="shared" si="33"/>
        <v>0</v>
      </c>
      <c r="CO30" s="38"/>
      <c r="CP30" s="38"/>
      <c r="CQ30" s="21">
        <f t="shared" si="34"/>
        <v>0</v>
      </c>
      <c r="CR30" s="38"/>
      <c r="CS30" s="38"/>
      <c r="CT30" s="21">
        <f t="shared" si="35"/>
        <v>0</v>
      </c>
      <c r="CU30" s="21"/>
      <c r="CV30" s="21"/>
      <c r="CW30" s="21">
        <f t="shared" si="36"/>
        <v>0</v>
      </c>
      <c r="CX30" s="38"/>
      <c r="CY30" s="21"/>
      <c r="CZ30" s="21">
        <f t="shared" si="37"/>
        <v>0</v>
      </c>
      <c r="DA30" s="38">
        <v>7650</v>
      </c>
      <c r="DB30" s="38"/>
      <c r="DC30" s="21">
        <f t="shared" si="38"/>
        <v>7650</v>
      </c>
      <c r="DD30" s="21"/>
      <c r="DE30" s="21"/>
      <c r="DF30" s="21">
        <f t="shared" si="39"/>
        <v>0</v>
      </c>
      <c r="DG30" s="21">
        <f t="shared" si="40"/>
        <v>32470</v>
      </c>
      <c r="DH30" s="21">
        <f t="shared" si="0"/>
        <v>1154</v>
      </c>
      <c r="DI30" s="21">
        <f t="shared" si="41"/>
        <v>33624</v>
      </c>
      <c r="DJ30" s="21">
        <f t="shared" si="42"/>
        <v>0</v>
      </c>
      <c r="DK30" s="21">
        <f t="shared" si="43"/>
        <v>0</v>
      </c>
      <c r="DL30" s="21">
        <f t="shared" si="44"/>
        <v>0</v>
      </c>
      <c r="DM30" s="21"/>
      <c r="DN30" s="21"/>
      <c r="DO30" s="21">
        <f t="shared" si="45"/>
        <v>0</v>
      </c>
      <c r="DP30" s="21"/>
      <c r="DQ30" s="21"/>
      <c r="DR30" s="21">
        <f t="shared" si="46"/>
        <v>0</v>
      </c>
      <c r="DS30" s="21"/>
      <c r="DT30" s="21"/>
      <c r="DU30" s="21">
        <f t="shared" si="47"/>
        <v>0</v>
      </c>
      <c r="DV30" s="21">
        <f t="shared" si="48"/>
        <v>0</v>
      </c>
      <c r="DW30" s="21">
        <f t="shared" si="49"/>
        <v>0</v>
      </c>
      <c r="DX30" s="21">
        <f t="shared" si="50"/>
        <v>0</v>
      </c>
      <c r="DY30" s="22">
        <f t="shared" si="1"/>
        <v>32470</v>
      </c>
      <c r="DZ30" s="22">
        <f t="shared" si="2"/>
        <v>1154</v>
      </c>
      <c r="EA30" s="22">
        <f t="shared" si="3"/>
        <v>33624</v>
      </c>
      <c r="EB30" s="42"/>
    </row>
    <row r="31" spans="1:132" s="2" customFormat="1" ht="18" customHeight="1">
      <c r="A31" s="35" t="s">
        <v>17</v>
      </c>
      <c r="B31" s="26" t="s">
        <v>45</v>
      </c>
      <c r="C31" s="21"/>
      <c r="D31" s="21"/>
      <c r="E31" s="21">
        <f t="shared" si="4"/>
        <v>0</v>
      </c>
      <c r="F31" s="21"/>
      <c r="G31" s="21"/>
      <c r="H31" s="21">
        <f t="shared" si="5"/>
        <v>0</v>
      </c>
      <c r="I31" s="21"/>
      <c r="J31" s="21"/>
      <c r="K31" s="21">
        <f t="shared" si="6"/>
        <v>0</v>
      </c>
      <c r="L31" s="21"/>
      <c r="M31" s="21"/>
      <c r="N31" s="21">
        <f t="shared" si="7"/>
        <v>0</v>
      </c>
      <c r="O31" s="21"/>
      <c r="P31" s="21"/>
      <c r="Q31" s="21"/>
      <c r="R31" s="21"/>
      <c r="S31" s="21"/>
      <c r="T31" s="21">
        <f t="shared" si="8"/>
        <v>0</v>
      </c>
      <c r="U31" s="21"/>
      <c r="V31" s="21"/>
      <c r="W31" s="21">
        <f t="shared" si="9"/>
        <v>0</v>
      </c>
      <c r="X31" s="21"/>
      <c r="Y31" s="21"/>
      <c r="Z31" s="21">
        <f t="shared" si="10"/>
        <v>0</v>
      </c>
      <c r="AA31" s="21"/>
      <c r="AB31" s="21"/>
      <c r="AC31" s="21">
        <f t="shared" si="11"/>
        <v>0</v>
      </c>
      <c r="AD31" s="21"/>
      <c r="AE31" s="21"/>
      <c r="AF31" s="21"/>
      <c r="AG31" s="21"/>
      <c r="AH31" s="21"/>
      <c r="AI31" s="21">
        <f t="shared" si="12"/>
        <v>0</v>
      </c>
      <c r="AJ31" s="21"/>
      <c r="AK31" s="21"/>
      <c r="AL31" s="21">
        <f t="shared" si="13"/>
        <v>0</v>
      </c>
      <c r="AM31" s="21"/>
      <c r="AN31" s="21"/>
      <c r="AO31" s="21">
        <f t="shared" si="14"/>
        <v>0</v>
      </c>
      <c r="AP31" s="21"/>
      <c r="AQ31" s="21"/>
      <c r="AR31" s="21">
        <f t="shared" si="15"/>
        <v>0</v>
      </c>
      <c r="AS31" s="21"/>
      <c r="AT31" s="21"/>
      <c r="AU31" s="21">
        <f t="shared" si="16"/>
        <v>0</v>
      </c>
      <c r="AV31" s="21"/>
      <c r="AW31" s="21"/>
      <c r="AX31" s="21">
        <f t="shared" si="17"/>
        <v>0</v>
      </c>
      <c r="AY31" s="21"/>
      <c r="AZ31" s="21"/>
      <c r="BA31" s="21">
        <f t="shared" si="18"/>
        <v>0</v>
      </c>
      <c r="BB31" s="21"/>
      <c r="BC31" s="21"/>
      <c r="BD31" s="21">
        <f t="shared" si="19"/>
        <v>0</v>
      </c>
      <c r="BE31" s="21"/>
      <c r="BF31" s="21"/>
      <c r="BG31" s="21">
        <f t="shared" si="20"/>
        <v>0</v>
      </c>
      <c r="BH31" s="21"/>
      <c r="BI31" s="21"/>
      <c r="BJ31" s="21">
        <f t="shared" si="21"/>
        <v>0</v>
      </c>
      <c r="BK31" s="21"/>
      <c r="BL31" s="21"/>
      <c r="BM31" s="21">
        <f t="shared" si="22"/>
        <v>0</v>
      </c>
      <c r="BN31" s="21"/>
      <c r="BO31" s="21"/>
      <c r="BP31" s="21">
        <f t="shared" si="23"/>
        <v>0</v>
      </c>
      <c r="BQ31" s="21"/>
      <c r="BR31" s="21"/>
      <c r="BS31" s="21">
        <f t="shared" si="24"/>
        <v>0</v>
      </c>
      <c r="BT31" s="21">
        <f t="shared" si="25"/>
        <v>102349</v>
      </c>
      <c r="BU31" s="21">
        <f t="shared" si="26"/>
        <v>0</v>
      </c>
      <c r="BV31" s="21">
        <f t="shared" si="27"/>
        <v>102349</v>
      </c>
      <c r="BW31" s="21"/>
      <c r="BX31" s="21"/>
      <c r="BY31" s="21">
        <f t="shared" si="28"/>
        <v>0</v>
      </c>
      <c r="BZ31" s="21"/>
      <c r="CA31" s="21"/>
      <c r="CB31" s="21">
        <f t="shared" si="29"/>
        <v>0</v>
      </c>
      <c r="CC31" s="21"/>
      <c r="CD31" s="21"/>
      <c r="CE31" s="21">
        <f t="shared" si="30"/>
        <v>0</v>
      </c>
      <c r="CF31" s="21"/>
      <c r="CG31" s="21"/>
      <c r="CH31" s="21">
        <f t="shared" si="31"/>
        <v>0</v>
      </c>
      <c r="CI31" s="21">
        <v>31849</v>
      </c>
      <c r="CJ31" s="21"/>
      <c r="CK31" s="21">
        <f t="shared" si="32"/>
        <v>31849</v>
      </c>
      <c r="CL31" s="21"/>
      <c r="CM31" s="21"/>
      <c r="CN31" s="21">
        <f t="shared" si="33"/>
        <v>0</v>
      </c>
      <c r="CO31" s="38"/>
      <c r="CP31" s="38"/>
      <c r="CQ31" s="21">
        <f t="shared" si="34"/>
        <v>0</v>
      </c>
      <c r="CR31" s="38">
        <v>45000</v>
      </c>
      <c r="CS31" s="38"/>
      <c r="CT31" s="21">
        <f t="shared" si="35"/>
        <v>45000</v>
      </c>
      <c r="CU31" s="21"/>
      <c r="CV31" s="21"/>
      <c r="CW31" s="21">
        <f t="shared" si="36"/>
        <v>0</v>
      </c>
      <c r="CX31" s="38"/>
      <c r="CY31" s="21"/>
      <c r="CZ31" s="21">
        <f t="shared" si="37"/>
        <v>0</v>
      </c>
      <c r="DA31" s="38">
        <v>25500</v>
      </c>
      <c r="DB31" s="38"/>
      <c r="DC31" s="21">
        <f t="shared" si="38"/>
        <v>25500</v>
      </c>
      <c r="DD31" s="21"/>
      <c r="DE31" s="21"/>
      <c r="DF31" s="21">
        <f t="shared" si="39"/>
        <v>0</v>
      </c>
      <c r="DG31" s="21">
        <f t="shared" si="40"/>
        <v>102349</v>
      </c>
      <c r="DH31" s="21">
        <f aca="true" t="shared" si="51" ref="DH31:DH41">D31+G31+J31+M31+P31+S31+V31+Y31+AB31+AE31+AH31+AK31+BR31+BU31</f>
        <v>0</v>
      </c>
      <c r="DI31" s="21">
        <f t="shared" si="41"/>
        <v>102349</v>
      </c>
      <c r="DJ31" s="21">
        <f t="shared" si="42"/>
        <v>0</v>
      </c>
      <c r="DK31" s="21">
        <f t="shared" si="43"/>
        <v>0</v>
      </c>
      <c r="DL31" s="21">
        <f t="shared" si="44"/>
        <v>0</v>
      </c>
      <c r="DM31" s="21"/>
      <c r="DN31" s="21"/>
      <c r="DO31" s="21">
        <f t="shared" si="45"/>
        <v>0</v>
      </c>
      <c r="DP31" s="21"/>
      <c r="DQ31" s="21"/>
      <c r="DR31" s="21">
        <f t="shared" si="46"/>
        <v>0</v>
      </c>
      <c r="DS31" s="21"/>
      <c r="DT31" s="21"/>
      <c r="DU31" s="21">
        <f t="shared" si="47"/>
        <v>0</v>
      </c>
      <c r="DV31" s="21">
        <f t="shared" si="48"/>
        <v>0</v>
      </c>
      <c r="DW31" s="21">
        <f t="shared" si="49"/>
        <v>0</v>
      </c>
      <c r="DX31" s="21">
        <f t="shared" si="50"/>
        <v>0</v>
      </c>
      <c r="DY31" s="22">
        <f t="shared" si="1"/>
        <v>102349</v>
      </c>
      <c r="DZ31" s="22">
        <f t="shared" si="2"/>
        <v>0</v>
      </c>
      <c r="EA31" s="22">
        <f t="shared" si="3"/>
        <v>102349</v>
      </c>
      <c r="EB31" s="42"/>
    </row>
    <row r="32" spans="1:132" s="2" customFormat="1" ht="19.5" customHeight="1">
      <c r="A32" s="35" t="s">
        <v>18</v>
      </c>
      <c r="B32" s="26" t="s">
        <v>46</v>
      </c>
      <c r="C32" s="21"/>
      <c r="D32" s="21"/>
      <c r="E32" s="21">
        <f t="shared" si="4"/>
        <v>0</v>
      </c>
      <c r="F32" s="21"/>
      <c r="G32" s="21"/>
      <c r="H32" s="21">
        <f t="shared" si="5"/>
        <v>0</v>
      </c>
      <c r="I32" s="21"/>
      <c r="J32" s="21"/>
      <c r="K32" s="21">
        <f t="shared" si="6"/>
        <v>0</v>
      </c>
      <c r="L32" s="21"/>
      <c r="M32" s="21"/>
      <c r="N32" s="21">
        <f t="shared" si="7"/>
        <v>0</v>
      </c>
      <c r="O32" s="21"/>
      <c r="P32" s="21"/>
      <c r="Q32" s="21"/>
      <c r="R32" s="21"/>
      <c r="S32" s="21"/>
      <c r="T32" s="21">
        <f t="shared" si="8"/>
        <v>0</v>
      </c>
      <c r="U32" s="21"/>
      <c r="V32" s="21"/>
      <c r="W32" s="21">
        <f t="shared" si="9"/>
        <v>0</v>
      </c>
      <c r="X32" s="21"/>
      <c r="Y32" s="21"/>
      <c r="Z32" s="21">
        <f t="shared" si="10"/>
        <v>0</v>
      </c>
      <c r="AA32" s="21"/>
      <c r="AB32" s="21"/>
      <c r="AC32" s="21">
        <f t="shared" si="11"/>
        <v>0</v>
      </c>
      <c r="AD32" s="21"/>
      <c r="AE32" s="21"/>
      <c r="AF32" s="21"/>
      <c r="AG32" s="21"/>
      <c r="AH32" s="21"/>
      <c r="AI32" s="21">
        <f t="shared" si="12"/>
        <v>0</v>
      </c>
      <c r="AJ32" s="21"/>
      <c r="AK32" s="21"/>
      <c r="AL32" s="21">
        <f t="shared" si="13"/>
        <v>0</v>
      </c>
      <c r="AM32" s="21"/>
      <c r="AN32" s="21"/>
      <c r="AO32" s="21">
        <f t="shared" si="14"/>
        <v>0</v>
      </c>
      <c r="AP32" s="21"/>
      <c r="AQ32" s="21"/>
      <c r="AR32" s="21">
        <f t="shared" si="15"/>
        <v>0</v>
      </c>
      <c r="AS32" s="21"/>
      <c r="AT32" s="21"/>
      <c r="AU32" s="21">
        <f t="shared" si="16"/>
        <v>0</v>
      </c>
      <c r="AV32" s="21"/>
      <c r="AW32" s="21"/>
      <c r="AX32" s="21">
        <f t="shared" si="17"/>
        <v>0</v>
      </c>
      <c r="AY32" s="21"/>
      <c r="AZ32" s="21"/>
      <c r="BA32" s="21">
        <f t="shared" si="18"/>
        <v>0</v>
      </c>
      <c r="BB32" s="21"/>
      <c r="BC32" s="21"/>
      <c r="BD32" s="21">
        <f t="shared" si="19"/>
        <v>0</v>
      </c>
      <c r="BE32" s="21"/>
      <c r="BF32" s="21"/>
      <c r="BG32" s="21">
        <f t="shared" si="20"/>
        <v>0</v>
      </c>
      <c r="BH32" s="21"/>
      <c r="BI32" s="21"/>
      <c r="BJ32" s="21">
        <f t="shared" si="21"/>
        <v>0</v>
      </c>
      <c r="BK32" s="21"/>
      <c r="BL32" s="21"/>
      <c r="BM32" s="21">
        <f t="shared" si="22"/>
        <v>0</v>
      </c>
      <c r="BN32" s="21"/>
      <c r="BO32" s="21"/>
      <c r="BP32" s="21">
        <f t="shared" si="23"/>
        <v>0</v>
      </c>
      <c r="BQ32" s="21"/>
      <c r="BR32" s="21"/>
      <c r="BS32" s="21">
        <f t="shared" si="24"/>
        <v>0</v>
      </c>
      <c r="BT32" s="21">
        <f t="shared" si="25"/>
        <v>106444</v>
      </c>
      <c r="BU32" s="21">
        <f t="shared" si="26"/>
        <v>0</v>
      </c>
      <c r="BV32" s="21">
        <f t="shared" si="27"/>
        <v>106444</v>
      </c>
      <c r="BW32" s="21"/>
      <c r="BX32" s="21"/>
      <c r="BY32" s="21">
        <f t="shared" si="28"/>
        <v>0</v>
      </c>
      <c r="BZ32" s="21"/>
      <c r="CA32" s="21"/>
      <c r="CB32" s="21">
        <f t="shared" si="29"/>
        <v>0</v>
      </c>
      <c r="CC32" s="21"/>
      <c r="CD32" s="21"/>
      <c r="CE32" s="21">
        <f t="shared" si="30"/>
        <v>0</v>
      </c>
      <c r="CF32" s="21"/>
      <c r="CG32" s="21"/>
      <c r="CH32" s="21">
        <f t="shared" si="31"/>
        <v>0</v>
      </c>
      <c r="CI32" s="21">
        <v>22294</v>
      </c>
      <c r="CJ32" s="21"/>
      <c r="CK32" s="21">
        <f t="shared" si="32"/>
        <v>22294</v>
      </c>
      <c r="CL32" s="21"/>
      <c r="CM32" s="21"/>
      <c r="CN32" s="21">
        <f t="shared" si="33"/>
        <v>0</v>
      </c>
      <c r="CO32" s="38"/>
      <c r="CP32" s="38"/>
      <c r="CQ32" s="21">
        <f t="shared" si="34"/>
        <v>0</v>
      </c>
      <c r="CR32" s="38"/>
      <c r="CS32" s="38"/>
      <c r="CT32" s="21">
        <f t="shared" si="35"/>
        <v>0</v>
      </c>
      <c r="CU32" s="21"/>
      <c r="CV32" s="21"/>
      <c r="CW32" s="21">
        <f t="shared" si="36"/>
        <v>0</v>
      </c>
      <c r="CX32" s="38"/>
      <c r="CY32" s="21"/>
      <c r="CZ32" s="21">
        <f t="shared" si="37"/>
        <v>0</v>
      </c>
      <c r="DA32" s="38">
        <v>84150</v>
      </c>
      <c r="DB32" s="38"/>
      <c r="DC32" s="21">
        <f t="shared" si="38"/>
        <v>84150</v>
      </c>
      <c r="DD32" s="21"/>
      <c r="DE32" s="21"/>
      <c r="DF32" s="21">
        <f t="shared" si="39"/>
        <v>0</v>
      </c>
      <c r="DG32" s="21">
        <f t="shared" si="40"/>
        <v>106444</v>
      </c>
      <c r="DH32" s="21">
        <f t="shared" si="51"/>
        <v>0</v>
      </c>
      <c r="DI32" s="21">
        <f t="shared" si="41"/>
        <v>106444</v>
      </c>
      <c r="DJ32" s="21">
        <f t="shared" si="42"/>
        <v>40000</v>
      </c>
      <c r="DK32" s="21">
        <f t="shared" si="43"/>
        <v>0</v>
      </c>
      <c r="DL32" s="21">
        <f t="shared" si="44"/>
        <v>40000</v>
      </c>
      <c r="DM32" s="21"/>
      <c r="DN32" s="21"/>
      <c r="DO32" s="21">
        <f t="shared" si="45"/>
        <v>0</v>
      </c>
      <c r="DP32" s="21">
        <v>40000</v>
      </c>
      <c r="DQ32" s="21"/>
      <c r="DR32" s="21">
        <f t="shared" si="46"/>
        <v>40000</v>
      </c>
      <c r="DS32" s="21"/>
      <c r="DT32" s="21"/>
      <c r="DU32" s="21">
        <f t="shared" si="47"/>
        <v>0</v>
      </c>
      <c r="DV32" s="21">
        <f t="shared" si="48"/>
        <v>40000</v>
      </c>
      <c r="DW32" s="21">
        <f t="shared" si="49"/>
        <v>0</v>
      </c>
      <c r="DX32" s="21">
        <f t="shared" si="50"/>
        <v>40000</v>
      </c>
      <c r="DY32" s="22">
        <f t="shared" si="1"/>
        <v>146444</v>
      </c>
      <c r="DZ32" s="22">
        <f t="shared" si="2"/>
        <v>0</v>
      </c>
      <c r="EA32" s="22">
        <f t="shared" si="3"/>
        <v>146444</v>
      </c>
      <c r="EB32" s="42"/>
    </row>
    <row r="33" spans="1:132" s="2" customFormat="1" ht="19.5" customHeight="1">
      <c r="A33" s="35" t="s">
        <v>19</v>
      </c>
      <c r="B33" s="26" t="s">
        <v>47</v>
      </c>
      <c r="C33" s="21"/>
      <c r="D33" s="21"/>
      <c r="E33" s="21">
        <f t="shared" si="4"/>
        <v>0</v>
      </c>
      <c r="F33" s="21"/>
      <c r="G33" s="21"/>
      <c r="H33" s="21">
        <f t="shared" si="5"/>
        <v>0</v>
      </c>
      <c r="I33" s="21"/>
      <c r="J33" s="21"/>
      <c r="K33" s="21">
        <f t="shared" si="6"/>
        <v>0</v>
      </c>
      <c r="L33" s="21"/>
      <c r="M33" s="21"/>
      <c r="N33" s="21">
        <f t="shared" si="7"/>
        <v>0</v>
      </c>
      <c r="O33" s="21"/>
      <c r="P33" s="21"/>
      <c r="Q33" s="21"/>
      <c r="R33" s="21"/>
      <c r="S33" s="21"/>
      <c r="T33" s="21">
        <f t="shared" si="8"/>
        <v>0</v>
      </c>
      <c r="U33" s="21"/>
      <c r="V33" s="21"/>
      <c r="W33" s="21">
        <f t="shared" si="9"/>
        <v>0</v>
      </c>
      <c r="X33" s="21"/>
      <c r="Y33" s="21"/>
      <c r="Z33" s="21">
        <f t="shared" si="10"/>
        <v>0</v>
      </c>
      <c r="AA33" s="21"/>
      <c r="AB33" s="21"/>
      <c r="AC33" s="21">
        <f t="shared" si="11"/>
        <v>0</v>
      </c>
      <c r="AD33" s="21"/>
      <c r="AE33" s="21"/>
      <c r="AF33" s="21"/>
      <c r="AG33" s="21"/>
      <c r="AH33" s="21"/>
      <c r="AI33" s="21">
        <f t="shared" si="12"/>
        <v>0</v>
      </c>
      <c r="AJ33" s="21"/>
      <c r="AK33" s="21"/>
      <c r="AL33" s="21">
        <f t="shared" si="13"/>
        <v>0</v>
      </c>
      <c r="AM33" s="21"/>
      <c r="AN33" s="21"/>
      <c r="AO33" s="21">
        <f t="shared" si="14"/>
        <v>0</v>
      </c>
      <c r="AP33" s="21"/>
      <c r="AQ33" s="21"/>
      <c r="AR33" s="21">
        <f t="shared" si="15"/>
        <v>0</v>
      </c>
      <c r="AS33" s="21"/>
      <c r="AT33" s="21"/>
      <c r="AU33" s="21">
        <f t="shared" si="16"/>
        <v>0</v>
      </c>
      <c r="AV33" s="21"/>
      <c r="AW33" s="21"/>
      <c r="AX33" s="21">
        <f t="shared" si="17"/>
        <v>0</v>
      </c>
      <c r="AY33" s="21"/>
      <c r="AZ33" s="21"/>
      <c r="BA33" s="21">
        <f t="shared" si="18"/>
        <v>0</v>
      </c>
      <c r="BB33" s="21"/>
      <c r="BC33" s="21"/>
      <c r="BD33" s="21">
        <f t="shared" si="19"/>
        <v>0</v>
      </c>
      <c r="BE33" s="21"/>
      <c r="BF33" s="21"/>
      <c r="BG33" s="21">
        <f t="shared" si="20"/>
        <v>0</v>
      </c>
      <c r="BH33" s="21"/>
      <c r="BI33" s="21"/>
      <c r="BJ33" s="21">
        <f t="shared" si="21"/>
        <v>0</v>
      </c>
      <c r="BK33" s="21"/>
      <c r="BL33" s="21"/>
      <c r="BM33" s="21">
        <f t="shared" si="22"/>
        <v>0</v>
      </c>
      <c r="BN33" s="21"/>
      <c r="BO33" s="21"/>
      <c r="BP33" s="21">
        <f t="shared" si="23"/>
        <v>0</v>
      </c>
      <c r="BQ33" s="21"/>
      <c r="BR33" s="21"/>
      <c r="BS33" s="21">
        <f t="shared" si="24"/>
        <v>0</v>
      </c>
      <c r="BT33" s="21">
        <f t="shared" si="25"/>
        <v>64528</v>
      </c>
      <c r="BU33" s="21">
        <f t="shared" si="26"/>
        <v>708</v>
      </c>
      <c r="BV33" s="21">
        <f t="shared" si="27"/>
        <v>65236</v>
      </c>
      <c r="BW33" s="21">
        <v>30987</v>
      </c>
      <c r="BX33" s="21"/>
      <c r="BY33" s="21">
        <f t="shared" si="28"/>
        <v>30987</v>
      </c>
      <c r="BZ33" s="21"/>
      <c r="CA33" s="21">
        <v>287</v>
      </c>
      <c r="CB33" s="21">
        <f t="shared" si="29"/>
        <v>287</v>
      </c>
      <c r="CC33" s="21"/>
      <c r="CD33" s="21">
        <v>21</v>
      </c>
      <c r="CE33" s="21">
        <f t="shared" si="30"/>
        <v>21</v>
      </c>
      <c r="CF33" s="21"/>
      <c r="CG33" s="21">
        <v>400</v>
      </c>
      <c r="CH33" s="21">
        <f t="shared" si="31"/>
        <v>400</v>
      </c>
      <c r="CI33" s="21">
        <v>18241</v>
      </c>
      <c r="CJ33" s="21"/>
      <c r="CK33" s="21">
        <f t="shared" si="32"/>
        <v>18241</v>
      </c>
      <c r="CL33" s="21"/>
      <c r="CM33" s="21"/>
      <c r="CN33" s="21">
        <f t="shared" si="33"/>
        <v>0</v>
      </c>
      <c r="CO33" s="38"/>
      <c r="CP33" s="38"/>
      <c r="CQ33" s="21">
        <f t="shared" si="34"/>
        <v>0</v>
      </c>
      <c r="CR33" s="38"/>
      <c r="CS33" s="38"/>
      <c r="CT33" s="21">
        <f t="shared" si="35"/>
        <v>0</v>
      </c>
      <c r="CU33" s="21"/>
      <c r="CV33" s="21"/>
      <c r="CW33" s="21">
        <f t="shared" si="36"/>
        <v>0</v>
      </c>
      <c r="CX33" s="38"/>
      <c r="CY33" s="21"/>
      <c r="CZ33" s="21">
        <f t="shared" si="37"/>
        <v>0</v>
      </c>
      <c r="DA33" s="38">
        <v>15300</v>
      </c>
      <c r="DB33" s="38"/>
      <c r="DC33" s="21">
        <f t="shared" si="38"/>
        <v>15300</v>
      </c>
      <c r="DD33" s="21"/>
      <c r="DE33" s="21"/>
      <c r="DF33" s="21">
        <f t="shared" si="39"/>
        <v>0</v>
      </c>
      <c r="DG33" s="21">
        <f t="shared" si="40"/>
        <v>64528</v>
      </c>
      <c r="DH33" s="21">
        <f t="shared" si="51"/>
        <v>708</v>
      </c>
      <c r="DI33" s="21">
        <f t="shared" si="41"/>
        <v>65236</v>
      </c>
      <c r="DJ33" s="21">
        <f t="shared" si="42"/>
        <v>0</v>
      </c>
      <c r="DK33" s="21">
        <f t="shared" si="43"/>
        <v>0</v>
      </c>
      <c r="DL33" s="21">
        <f t="shared" si="44"/>
        <v>0</v>
      </c>
      <c r="DM33" s="21"/>
      <c r="DN33" s="21"/>
      <c r="DO33" s="21">
        <f t="shared" si="45"/>
        <v>0</v>
      </c>
      <c r="DP33" s="21"/>
      <c r="DQ33" s="21"/>
      <c r="DR33" s="21">
        <f t="shared" si="46"/>
        <v>0</v>
      </c>
      <c r="DS33" s="21"/>
      <c r="DT33" s="21"/>
      <c r="DU33" s="21">
        <f t="shared" si="47"/>
        <v>0</v>
      </c>
      <c r="DV33" s="21">
        <f t="shared" si="48"/>
        <v>0</v>
      </c>
      <c r="DW33" s="21">
        <f t="shared" si="49"/>
        <v>0</v>
      </c>
      <c r="DX33" s="21">
        <f t="shared" si="50"/>
        <v>0</v>
      </c>
      <c r="DY33" s="22">
        <f t="shared" si="1"/>
        <v>64528</v>
      </c>
      <c r="DZ33" s="22">
        <f t="shared" si="2"/>
        <v>708</v>
      </c>
      <c r="EA33" s="22">
        <f t="shared" si="3"/>
        <v>65236</v>
      </c>
      <c r="EB33" s="42"/>
    </row>
    <row r="34" spans="1:132" s="2" customFormat="1" ht="18" customHeight="1">
      <c r="A34" s="35" t="s">
        <v>20</v>
      </c>
      <c r="B34" s="26" t="s">
        <v>48</v>
      </c>
      <c r="C34" s="21"/>
      <c r="D34" s="21"/>
      <c r="E34" s="21">
        <f t="shared" si="4"/>
        <v>0</v>
      </c>
      <c r="F34" s="21"/>
      <c r="G34" s="21"/>
      <c r="H34" s="21">
        <f t="shared" si="5"/>
        <v>0</v>
      </c>
      <c r="I34" s="21"/>
      <c r="J34" s="21"/>
      <c r="K34" s="21">
        <f t="shared" si="6"/>
        <v>0</v>
      </c>
      <c r="L34" s="21"/>
      <c r="M34" s="21"/>
      <c r="N34" s="21">
        <f t="shared" si="7"/>
        <v>0</v>
      </c>
      <c r="O34" s="21"/>
      <c r="P34" s="21"/>
      <c r="Q34" s="21"/>
      <c r="R34" s="21"/>
      <c r="S34" s="21"/>
      <c r="T34" s="21">
        <f t="shared" si="8"/>
        <v>0</v>
      </c>
      <c r="U34" s="21"/>
      <c r="V34" s="21"/>
      <c r="W34" s="21">
        <f t="shared" si="9"/>
        <v>0</v>
      </c>
      <c r="X34" s="21"/>
      <c r="Y34" s="21"/>
      <c r="Z34" s="21">
        <f t="shared" si="10"/>
        <v>0</v>
      </c>
      <c r="AA34" s="21"/>
      <c r="AB34" s="21"/>
      <c r="AC34" s="21">
        <f t="shared" si="11"/>
        <v>0</v>
      </c>
      <c r="AD34" s="21"/>
      <c r="AE34" s="21"/>
      <c r="AF34" s="21"/>
      <c r="AG34" s="21"/>
      <c r="AH34" s="21"/>
      <c r="AI34" s="21">
        <f t="shared" si="12"/>
        <v>0</v>
      </c>
      <c r="AJ34" s="21"/>
      <c r="AK34" s="21"/>
      <c r="AL34" s="21">
        <f t="shared" si="13"/>
        <v>0</v>
      </c>
      <c r="AM34" s="21"/>
      <c r="AN34" s="21"/>
      <c r="AO34" s="21">
        <f t="shared" si="14"/>
        <v>0</v>
      </c>
      <c r="AP34" s="21"/>
      <c r="AQ34" s="21"/>
      <c r="AR34" s="21">
        <f t="shared" si="15"/>
        <v>0</v>
      </c>
      <c r="AS34" s="21"/>
      <c r="AT34" s="21"/>
      <c r="AU34" s="21">
        <f t="shared" si="16"/>
        <v>0</v>
      </c>
      <c r="AV34" s="21"/>
      <c r="AW34" s="21"/>
      <c r="AX34" s="21">
        <f t="shared" si="17"/>
        <v>0</v>
      </c>
      <c r="AY34" s="21"/>
      <c r="AZ34" s="21"/>
      <c r="BA34" s="21">
        <f t="shared" si="18"/>
        <v>0</v>
      </c>
      <c r="BB34" s="21"/>
      <c r="BC34" s="21"/>
      <c r="BD34" s="21">
        <f t="shared" si="19"/>
        <v>0</v>
      </c>
      <c r="BE34" s="21"/>
      <c r="BF34" s="21"/>
      <c r="BG34" s="21">
        <f t="shared" si="20"/>
        <v>0</v>
      </c>
      <c r="BH34" s="21"/>
      <c r="BI34" s="21"/>
      <c r="BJ34" s="21">
        <f t="shared" si="21"/>
        <v>0</v>
      </c>
      <c r="BK34" s="21"/>
      <c r="BL34" s="21"/>
      <c r="BM34" s="21">
        <f t="shared" si="22"/>
        <v>0</v>
      </c>
      <c r="BN34" s="21"/>
      <c r="BO34" s="21"/>
      <c r="BP34" s="21">
        <f t="shared" si="23"/>
        <v>0</v>
      </c>
      <c r="BQ34" s="21"/>
      <c r="BR34" s="21"/>
      <c r="BS34" s="21">
        <f t="shared" si="24"/>
        <v>0</v>
      </c>
      <c r="BT34" s="21">
        <f t="shared" si="25"/>
        <v>38190</v>
      </c>
      <c r="BU34" s="21">
        <f t="shared" si="26"/>
        <v>8123</v>
      </c>
      <c r="BV34" s="21">
        <f t="shared" si="27"/>
        <v>46313</v>
      </c>
      <c r="BW34" s="21">
        <v>4414</v>
      </c>
      <c r="BX34" s="21"/>
      <c r="BY34" s="21">
        <f t="shared" si="28"/>
        <v>4414</v>
      </c>
      <c r="BZ34" s="21"/>
      <c r="CA34" s="21">
        <v>861</v>
      </c>
      <c r="CB34" s="21">
        <f t="shared" si="29"/>
        <v>861</v>
      </c>
      <c r="CC34" s="21"/>
      <c r="CD34" s="21">
        <v>62</v>
      </c>
      <c r="CE34" s="21">
        <f t="shared" si="30"/>
        <v>62</v>
      </c>
      <c r="CF34" s="21"/>
      <c r="CG34" s="21">
        <v>1200</v>
      </c>
      <c r="CH34" s="21">
        <f t="shared" si="31"/>
        <v>1200</v>
      </c>
      <c r="CI34" s="21">
        <v>13376</v>
      </c>
      <c r="CJ34" s="21"/>
      <c r="CK34" s="21">
        <f t="shared" si="32"/>
        <v>13376</v>
      </c>
      <c r="CL34" s="21"/>
      <c r="CM34" s="21"/>
      <c r="CN34" s="21">
        <f t="shared" si="33"/>
        <v>0</v>
      </c>
      <c r="CO34" s="38"/>
      <c r="CP34" s="38"/>
      <c r="CQ34" s="21">
        <f t="shared" si="34"/>
        <v>0</v>
      </c>
      <c r="CR34" s="38"/>
      <c r="CS34" s="38">
        <v>6000</v>
      </c>
      <c r="CT34" s="21">
        <f t="shared" si="35"/>
        <v>6000</v>
      </c>
      <c r="CU34" s="21"/>
      <c r="CV34" s="21"/>
      <c r="CW34" s="21">
        <f t="shared" si="36"/>
        <v>0</v>
      </c>
      <c r="CX34" s="38"/>
      <c r="CY34" s="21"/>
      <c r="CZ34" s="21">
        <f t="shared" si="37"/>
        <v>0</v>
      </c>
      <c r="DA34" s="38">
        <v>20400</v>
      </c>
      <c r="DB34" s="38"/>
      <c r="DC34" s="21">
        <f t="shared" si="38"/>
        <v>20400</v>
      </c>
      <c r="DD34" s="21"/>
      <c r="DE34" s="21"/>
      <c r="DF34" s="21">
        <f t="shared" si="39"/>
        <v>0</v>
      </c>
      <c r="DG34" s="21">
        <f t="shared" si="40"/>
        <v>38190</v>
      </c>
      <c r="DH34" s="21">
        <f t="shared" si="51"/>
        <v>8123</v>
      </c>
      <c r="DI34" s="21">
        <f t="shared" si="41"/>
        <v>46313</v>
      </c>
      <c r="DJ34" s="21">
        <f t="shared" si="42"/>
        <v>0</v>
      </c>
      <c r="DK34" s="21">
        <f t="shared" si="43"/>
        <v>0</v>
      </c>
      <c r="DL34" s="21">
        <f t="shared" si="44"/>
        <v>0</v>
      </c>
      <c r="DM34" s="21"/>
      <c r="DN34" s="21"/>
      <c r="DO34" s="21">
        <f t="shared" si="45"/>
        <v>0</v>
      </c>
      <c r="DP34" s="21"/>
      <c r="DQ34" s="21"/>
      <c r="DR34" s="21">
        <f t="shared" si="46"/>
        <v>0</v>
      </c>
      <c r="DS34" s="21"/>
      <c r="DT34" s="21"/>
      <c r="DU34" s="21">
        <f t="shared" si="47"/>
        <v>0</v>
      </c>
      <c r="DV34" s="21">
        <f t="shared" si="48"/>
        <v>0</v>
      </c>
      <c r="DW34" s="21">
        <f t="shared" si="49"/>
        <v>0</v>
      </c>
      <c r="DX34" s="21">
        <f t="shared" si="50"/>
        <v>0</v>
      </c>
      <c r="DY34" s="22">
        <f t="shared" si="1"/>
        <v>38190</v>
      </c>
      <c r="DZ34" s="22">
        <f t="shared" si="2"/>
        <v>8123</v>
      </c>
      <c r="EA34" s="22">
        <f t="shared" si="3"/>
        <v>46313</v>
      </c>
      <c r="EB34" s="42"/>
    </row>
    <row r="35" spans="1:132" s="13" customFormat="1" ht="35.25" customHeight="1">
      <c r="A35" s="115" t="s">
        <v>105</v>
      </c>
      <c r="B35" s="116"/>
      <c r="C35" s="48">
        <f>SUM(C15:C34)</f>
        <v>0</v>
      </c>
      <c r="D35" s="48">
        <f>SUM(D15:D34)</f>
        <v>0</v>
      </c>
      <c r="E35" s="48">
        <f t="shared" si="4"/>
        <v>0</v>
      </c>
      <c r="F35" s="48">
        <f>SUM(F15:F34)</f>
        <v>0</v>
      </c>
      <c r="G35" s="48">
        <f>SUM(G15:G34)</f>
        <v>0</v>
      </c>
      <c r="H35" s="48">
        <f t="shared" si="5"/>
        <v>0</v>
      </c>
      <c r="I35" s="48">
        <f>SUM(I15:I34)</f>
        <v>0</v>
      </c>
      <c r="J35" s="48">
        <f>SUM(J15:J34)</f>
        <v>0</v>
      </c>
      <c r="K35" s="48">
        <f t="shared" si="6"/>
        <v>0</v>
      </c>
      <c r="L35" s="48">
        <f>SUM(L15:L34)</f>
        <v>0</v>
      </c>
      <c r="M35" s="48">
        <f>SUM(M15:M34)</f>
        <v>0</v>
      </c>
      <c r="N35" s="48">
        <f t="shared" si="7"/>
        <v>0</v>
      </c>
      <c r="O35" s="48">
        <f>SUM(O15:O34)</f>
        <v>0</v>
      </c>
      <c r="P35" s="48">
        <f>SUM(P15:P34)</f>
        <v>0</v>
      </c>
      <c r="Q35" s="48">
        <f>O35+P35</f>
        <v>0</v>
      </c>
      <c r="R35" s="48">
        <f>SUM(R15:R34)</f>
        <v>0</v>
      </c>
      <c r="S35" s="48">
        <f>SUM(S15:S34)</f>
        <v>0</v>
      </c>
      <c r="T35" s="48">
        <f t="shared" si="8"/>
        <v>0</v>
      </c>
      <c r="U35" s="48">
        <f>SUM(U15:U34)</f>
        <v>0</v>
      </c>
      <c r="V35" s="48">
        <f>SUM(V15:V34)</f>
        <v>0</v>
      </c>
      <c r="W35" s="48">
        <f>U35+V35</f>
        <v>0</v>
      </c>
      <c r="X35" s="48">
        <f>SUM(X15:X34)</f>
        <v>0</v>
      </c>
      <c r="Y35" s="48">
        <f>SUM(Y15:Y34)</f>
        <v>0</v>
      </c>
      <c r="Z35" s="48">
        <f t="shared" si="10"/>
        <v>0</v>
      </c>
      <c r="AA35" s="48">
        <f>SUM(AA15:AA34)</f>
        <v>0</v>
      </c>
      <c r="AB35" s="48">
        <f>SUM(AB15:AB34)</f>
        <v>0</v>
      </c>
      <c r="AC35" s="48">
        <f t="shared" si="11"/>
        <v>0</v>
      </c>
      <c r="AD35" s="48">
        <f>SUM(AD15:AD34)</f>
        <v>0</v>
      </c>
      <c r="AE35" s="48">
        <f>SUM(AE15:AE34)</f>
        <v>0</v>
      </c>
      <c r="AF35" s="48">
        <f aca="true" t="shared" si="52" ref="AF35:AF41">AD35+AE35</f>
        <v>0</v>
      </c>
      <c r="AG35" s="48">
        <f>SUM(AG15:AG34)</f>
        <v>0</v>
      </c>
      <c r="AH35" s="48">
        <f>SUM(AH15:AH34)</f>
        <v>0</v>
      </c>
      <c r="AI35" s="48">
        <f t="shared" si="12"/>
        <v>0</v>
      </c>
      <c r="AJ35" s="48">
        <f>SUM(AJ15:AJ34)</f>
        <v>0</v>
      </c>
      <c r="AK35" s="48">
        <f>SUM(AK15:AK34)</f>
        <v>0</v>
      </c>
      <c r="AL35" s="48">
        <f t="shared" si="13"/>
        <v>0</v>
      </c>
      <c r="AM35" s="48">
        <f>SUM(AM15:AM34)</f>
        <v>0</v>
      </c>
      <c r="AN35" s="48">
        <f>SUM(AN15:AN34)</f>
        <v>0</v>
      </c>
      <c r="AO35" s="48">
        <f t="shared" si="14"/>
        <v>0</v>
      </c>
      <c r="AP35" s="48">
        <f>SUM(AP15:AP34)</f>
        <v>0</v>
      </c>
      <c r="AQ35" s="48">
        <f>SUM(AQ15:AQ34)</f>
        <v>0</v>
      </c>
      <c r="AR35" s="48">
        <f t="shared" si="15"/>
        <v>0</v>
      </c>
      <c r="AS35" s="48">
        <f>SUM(AS15:AS34)</f>
        <v>0</v>
      </c>
      <c r="AT35" s="48">
        <f>SUM(AT15:AT34)</f>
        <v>0</v>
      </c>
      <c r="AU35" s="48">
        <f t="shared" si="16"/>
        <v>0</v>
      </c>
      <c r="AV35" s="48">
        <f>SUM(AV15:AV34)</f>
        <v>0</v>
      </c>
      <c r="AW35" s="48">
        <f>SUM(AW15:AW34)</f>
        <v>0</v>
      </c>
      <c r="AX35" s="48">
        <f t="shared" si="17"/>
        <v>0</v>
      </c>
      <c r="AY35" s="48">
        <f>SUM(AY15:AY34)</f>
        <v>0</v>
      </c>
      <c r="AZ35" s="48">
        <f>SUM(AZ15:AZ34)</f>
        <v>0</v>
      </c>
      <c r="BA35" s="48">
        <f t="shared" si="18"/>
        <v>0</v>
      </c>
      <c r="BB35" s="48">
        <f>SUM(BB15:BB34)</f>
        <v>0</v>
      </c>
      <c r="BC35" s="48">
        <f>SUM(BC15:BC34)</f>
        <v>0</v>
      </c>
      <c r="BD35" s="48">
        <f t="shared" si="19"/>
        <v>0</v>
      </c>
      <c r="BE35" s="48">
        <f>SUM(BE15:BE34)</f>
        <v>0</v>
      </c>
      <c r="BF35" s="48">
        <f>SUM(BF15:BF34)</f>
        <v>0</v>
      </c>
      <c r="BG35" s="48">
        <f t="shared" si="20"/>
        <v>0</v>
      </c>
      <c r="BH35" s="48">
        <f>SUM(BH15:BH34)</f>
        <v>0</v>
      </c>
      <c r="BI35" s="48">
        <f>SUM(BI15:BI34)</f>
        <v>0</v>
      </c>
      <c r="BJ35" s="48">
        <f t="shared" si="21"/>
        <v>0</v>
      </c>
      <c r="BK35" s="48">
        <f>SUM(BK15:BK34)</f>
        <v>0</v>
      </c>
      <c r="BL35" s="48">
        <f>SUM(BL15:BL34)</f>
        <v>0</v>
      </c>
      <c r="BM35" s="48">
        <f t="shared" si="22"/>
        <v>0</v>
      </c>
      <c r="BN35" s="48">
        <f>SUM(BN15:BN34)</f>
        <v>0</v>
      </c>
      <c r="BO35" s="48">
        <f>SUM(BO15:BO34)</f>
        <v>0</v>
      </c>
      <c r="BP35" s="48">
        <f t="shared" si="23"/>
        <v>0</v>
      </c>
      <c r="BQ35" s="48">
        <f>SUM(BQ15:BQ34)</f>
        <v>0</v>
      </c>
      <c r="BR35" s="48">
        <f>SUM(BR15:BR34)</f>
        <v>0</v>
      </c>
      <c r="BS35" s="48">
        <f t="shared" si="24"/>
        <v>0</v>
      </c>
      <c r="BT35" s="48">
        <f aca="true" t="shared" si="53" ref="BT35:BT41">BW35+CI35+CL35+CO35+CR35+CX35+DA35+DD35</f>
        <v>1592410</v>
      </c>
      <c r="BU35" s="48">
        <f t="shared" si="26"/>
        <v>299422</v>
      </c>
      <c r="BV35" s="48">
        <f t="shared" si="27"/>
        <v>1891832</v>
      </c>
      <c r="BW35" s="48">
        <f>SUM(BW15:BW34)</f>
        <v>502904</v>
      </c>
      <c r="BX35" s="48">
        <f>SUM(BX15:BX34)</f>
        <v>0</v>
      </c>
      <c r="BY35" s="48">
        <f t="shared" si="28"/>
        <v>502904</v>
      </c>
      <c r="BZ35" s="48">
        <f>SUM(BZ15:BZ34)</f>
        <v>0</v>
      </c>
      <c r="CA35" s="48">
        <f>SUM(CA15:CA34)</f>
        <v>12769</v>
      </c>
      <c r="CB35" s="48">
        <f t="shared" si="29"/>
        <v>12769</v>
      </c>
      <c r="CC35" s="48">
        <f>SUM(CC15:CC34)</f>
        <v>0</v>
      </c>
      <c r="CD35" s="48">
        <f>SUM(CD15:CD34)</f>
        <v>920</v>
      </c>
      <c r="CE35" s="48">
        <f t="shared" si="30"/>
        <v>920</v>
      </c>
      <c r="CF35" s="48"/>
      <c r="CG35" s="48">
        <f>SUM(CG15:CG34)</f>
        <v>10000</v>
      </c>
      <c r="CH35" s="48">
        <f t="shared" si="31"/>
        <v>10000</v>
      </c>
      <c r="CI35" s="48">
        <f>SUM(CI15:CI34)</f>
        <v>414156</v>
      </c>
      <c r="CJ35" s="48">
        <f>SUM(CJ15:CJ34)</f>
        <v>0</v>
      </c>
      <c r="CK35" s="48">
        <f t="shared" si="32"/>
        <v>414156</v>
      </c>
      <c r="CL35" s="48">
        <f aca="true" t="shared" si="54" ref="CL35:CY35">SUM(CL15:CL34)</f>
        <v>0</v>
      </c>
      <c r="CM35" s="48">
        <f t="shared" si="54"/>
        <v>0</v>
      </c>
      <c r="CN35" s="48">
        <f t="shared" si="54"/>
        <v>0</v>
      </c>
      <c r="CO35" s="48">
        <f t="shared" si="54"/>
        <v>0</v>
      </c>
      <c r="CP35" s="48">
        <f t="shared" si="54"/>
        <v>0</v>
      </c>
      <c r="CQ35" s="48">
        <f t="shared" si="54"/>
        <v>0</v>
      </c>
      <c r="CR35" s="48">
        <f t="shared" si="54"/>
        <v>102000</v>
      </c>
      <c r="CS35" s="48">
        <f t="shared" si="54"/>
        <v>32000</v>
      </c>
      <c r="CT35" s="48">
        <f t="shared" si="54"/>
        <v>134000</v>
      </c>
      <c r="CU35" s="48">
        <f>SUM(CU15:CU34)</f>
        <v>0</v>
      </c>
      <c r="CV35" s="48">
        <f>SUM(CV15:CV34)</f>
        <v>65456</v>
      </c>
      <c r="CW35" s="48">
        <f>SUM(CW15:CW34)</f>
        <v>65456</v>
      </c>
      <c r="CX35" s="48">
        <f t="shared" si="54"/>
        <v>175300</v>
      </c>
      <c r="CY35" s="48">
        <f t="shared" si="54"/>
        <v>178277</v>
      </c>
      <c r="CZ35" s="48">
        <f t="shared" si="37"/>
        <v>353577</v>
      </c>
      <c r="DA35" s="48">
        <f>SUM(DA15:DA34)</f>
        <v>398050</v>
      </c>
      <c r="DB35" s="48">
        <f>SUM(DB15:DB34)</f>
        <v>0</v>
      </c>
      <c r="DC35" s="48">
        <f t="shared" si="38"/>
        <v>398050</v>
      </c>
      <c r="DD35" s="48">
        <f>SUM(DD15:DD34)</f>
        <v>0</v>
      </c>
      <c r="DE35" s="48">
        <f aca="true" t="shared" si="55" ref="DE35:DU35">SUM(DE15:DE34)</f>
        <v>0</v>
      </c>
      <c r="DF35" s="48">
        <f t="shared" si="55"/>
        <v>0</v>
      </c>
      <c r="DG35" s="48">
        <f t="shared" si="40"/>
        <v>1592410</v>
      </c>
      <c r="DH35" s="48">
        <f t="shared" si="51"/>
        <v>299422</v>
      </c>
      <c r="DI35" s="48">
        <f t="shared" si="41"/>
        <v>1891832</v>
      </c>
      <c r="DJ35" s="48">
        <f t="shared" si="42"/>
        <v>212000</v>
      </c>
      <c r="DK35" s="48">
        <f t="shared" si="43"/>
        <v>40000</v>
      </c>
      <c r="DL35" s="48">
        <f t="shared" si="44"/>
        <v>252000</v>
      </c>
      <c r="DM35" s="48">
        <f t="shared" si="55"/>
        <v>0</v>
      </c>
      <c r="DN35" s="48">
        <f t="shared" si="55"/>
        <v>0</v>
      </c>
      <c r="DO35" s="48">
        <f>SUM(DO15:DO34)</f>
        <v>0</v>
      </c>
      <c r="DP35" s="48">
        <f t="shared" si="55"/>
        <v>125000</v>
      </c>
      <c r="DQ35" s="48">
        <f t="shared" si="55"/>
        <v>0</v>
      </c>
      <c r="DR35" s="48">
        <f t="shared" si="55"/>
        <v>125000</v>
      </c>
      <c r="DS35" s="48">
        <f t="shared" si="55"/>
        <v>87000</v>
      </c>
      <c r="DT35" s="48">
        <f t="shared" si="55"/>
        <v>40000</v>
      </c>
      <c r="DU35" s="48">
        <f t="shared" si="55"/>
        <v>127000</v>
      </c>
      <c r="DV35" s="48">
        <f t="shared" si="48"/>
        <v>212000</v>
      </c>
      <c r="DW35" s="48">
        <f t="shared" si="49"/>
        <v>40000</v>
      </c>
      <c r="DX35" s="48">
        <f t="shared" si="50"/>
        <v>252000</v>
      </c>
      <c r="DY35" s="48">
        <f>SUM(DY15:DY34)</f>
        <v>1804410</v>
      </c>
      <c r="DZ35" s="48">
        <f>SUM(DZ15:DZ34)</f>
        <v>339422</v>
      </c>
      <c r="EA35" s="48">
        <f>DY35+DZ35</f>
        <v>2143832</v>
      </c>
      <c r="EB35" s="43"/>
    </row>
    <row r="36" spans="1:132" s="2" customFormat="1" ht="23.25" customHeight="1">
      <c r="A36" s="121" t="s">
        <v>22</v>
      </c>
      <c r="B36" s="122"/>
      <c r="C36" s="29">
        <v>5554300</v>
      </c>
      <c r="D36" s="29"/>
      <c r="E36" s="21">
        <f t="shared" si="4"/>
        <v>5554300</v>
      </c>
      <c r="F36" s="29"/>
      <c r="G36" s="29"/>
      <c r="H36" s="21">
        <f t="shared" si="5"/>
        <v>0</v>
      </c>
      <c r="I36" s="29">
        <v>23681800</v>
      </c>
      <c r="J36" s="29"/>
      <c r="K36" s="21">
        <f t="shared" si="6"/>
        <v>23681800</v>
      </c>
      <c r="L36" s="29">
        <v>14207400</v>
      </c>
      <c r="M36" s="29">
        <v>1284200</v>
      </c>
      <c r="N36" s="21">
        <f t="shared" si="7"/>
        <v>15491600</v>
      </c>
      <c r="O36" s="29"/>
      <c r="P36" s="29">
        <v>455000</v>
      </c>
      <c r="Q36" s="21">
        <f aca="true" t="shared" si="56" ref="Q36:Q41">O36+P36</f>
        <v>455000</v>
      </c>
      <c r="R36" s="29"/>
      <c r="S36" s="29"/>
      <c r="T36" s="21">
        <f t="shared" si="8"/>
        <v>0</v>
      </c>
      <c r="U36" s="29"/>
      <c r="V36" s="29"/>
      <c r="W36" s="21">
        <f>U36+V36</f>
        <v>0</v>
      </c>
      <c r="X36" s="29"/>
      <c r="Y36" s="29"/>
      <c r="Z36" s="21">
        <f t="shared" si="10"/>
        <v>0</v>
      </c>
      <c r="AA36" s="29"/>
      <c r="AB36" s="29"/>
      <c r="AC36" s="21">
        <f t="shared" si="11"/>
        <v>0</v>
      </c>
      <c r="AD36" s="21"/>
      <c r="AE36" s="21"/>
      <c r="AF36" s="21">
        <f t="shared" si="52"/>
        <v>0</v>
      </c>
      <c r="AG36" s="29"/>
      <c r="AH36" s="29"/>
      <c r="AI36" s="21">
        <f t="shared" si="12"/>
        <v>0</v>
      </c>
      <c r="AJ36" s="29"/>
      <c r="AK36" s="29"/>
      <c r="AL36" s="21">
        <f t="shared" si="13"/>
        <v>0</v>
      </c>
      <c r="AM36" s="29"/>
      <c r="AN36" s="29"/>
      <c r="AO36" s="21">
        <f t="shared" si="14"/>
        <v>0</v>
      </c>
      <c r="AP36" s="29"/>
      <c r="AQ36" s="29"/>
      <c r="AR36" s="21">
        <f t="shared" si="15"/>
        <v>0</v>
      </c>
      <c r="AS36" s="29"/>
      <c r="AT36" s="29"/>
      <c r="AU36" s="21">
        <f t="shared" si="16"/>
        <v>0</v>
      </c>
      <c r="AV36" s="29"/>
      <c r="AW36" s="29"/>
      <c r="AX36" s="21">
        <f t="shared" si="17"/>
        <v>0</v>
      </c>
      <c r="AY36" s="29"/>
      <c r="AZ36" s="29"/>
      <c r="BA36" s="21">
        <f t="shared" si="18"/>
        <v>0</v>
      </c>
      <c r="BB36" s="29"/>
      <c r="BC36" s="29"/>
      <c r="BD36" s="21">
        <f t="shared" si="19"/>
        <v>0</v>
      </c>
      <c r="BE36" s="29"/>
      <c r="BF36" s="29"/>
      <c r="BG36" s="21">
        <f t="shared" si="20"/>
        <v>0</v>
      </c>
      <c r="BH36" s="29"/>
      <c r="BI36" s="29"/>
      <c r="BJ36" s="21">
        <f t="shared" si="21"/>
        <v>0</v>
      </c>
      <c r="BK36" s="29"/>
      <c r="BL36" s="29"/>
      <c r="BM36" s="21">
        <f t="shared" si="22"/>
        <v>0</v>
      </c>
      <c r="BN36" s="29"/>
      <c r="BO36" s="29"/>
      <c r="BP36" s="21">
        <f t="shared" si="23"/>
        <v>0</v>
      </c>
      <c r="BQ36" s="29"/>
      <c r="BR36" s="29"/>
      <c r="BS36" s="21">
        <f t="shared" si="24"/>
        <v>0</v>
      </c>
      <c r="BT36" s="21">
        <f t="shared" si="53"/>
        <v>0</v>
      </c>
      <c r="BU36" s="21">
        <f t="shared" si="26"/>
        <v>0</v>
      </c>
      <c r="BV36" s="21">
        <f t="shared" si="27"/>
        <v>0</v>
      </c>
      <c r="BW36" s="29"/>
      <c r="BX36" s="29"/>
      <c r="BY36" s="21">
        <f t="shared" si="28"/>
        <v>0</v>
      </c>
      <c r="BZ36" s="29"/>
      <c r="CA36" s="29"/>
      <c r="CB36" s="21">
        <f t="shared" si="29"/>
        <v>0</v>
      </c>
      <c r="CC36" s="29"/>
      <c r="CD36" s="29"/>
      <c r="CE36" s="21">
        <f t="shared" si="30"/>
        <v>0</v>
      </c>
      <c r="CF36" s="21"/>
      <c r="CG36" s="29"/>
      <c r="CH36" s="21">
        <f t="shared" si="31"/>
        <v>0</v>
      </c>
      <c r="CI36" s="29"/>
      <c r="CJ36" s="29"/>
      <c r="CK36" s="21">
        <f t="shared" si="32"/>
        <v>0</v>
      </c>
      <c r="CL36" s="29"/>
      <c r="CM36" s="29"/>
      <c r="CN36" s="21">
        <f t="shared" si="33"/>
        <v>0</v>
      </c>
      <c r="CO36" s="21"/>
      <c r="CP36" s="21"/>
      <c r="CQ36" s="21">
        <f t="shared" si="34"/>
        <v>0</v>
      </c>
      <c r="CR36" s="21"/>
      <c r="CS36" s="21"/>
      <c r="CT36" s="21">
        <f t="shared" si="35"/>
        <v>0</v>
      </c>
      <c r="CU36" s="21"/>
      <c r="CV36" s="21"/>
      <c r="CW36" s="21">
        <f>CU36+CV36</f>
        <v>0</v>
      </c>
      <c r="CX36" s="29"/>
      <c r="CY36" s="39"/>
      <c r="CZ36" s="21">
        <f t="shared" si="37"/>
        <v>0</v>
      </c>
      <c r="DA36" s="29"/>
      <c r="DB36" s="39"/>
      <c r="DC36" s="21">
        <f t="shared" si="38"/>
        <v>0</v>
      </c>
      <c r="DD36" s="21"/>
      <c r="DE36" s="21"/>
      <c r="DF36" s="21">
        <f t="shared" si="39"/>
        <v>0</v>
      </c>
      <c r="DG36" s="21">
        <f t="shared" si="40"/>
        <v>43443500</v>
      </c>
      <c r="DH36" s="21">
        <f t="shared" si="51"/>
        <v>1739200</v>
      </c>
      <c r="DI36" s="21">
        <f t="shared" si="41"/>
        <v>45182700</v>
      </c>
      <c r="DJ36" s="21">
        <f t="shared" si="42"/>
        <v>0</v>
      </c>
      <c r="DK36" s="21">
        <f t="shared" si="43"/>
        <v>0</v>
      </c>
      <c r="DL36" s="21">
        <f t="shared" si="44"/>
        <v>0</v>
      </c>
      <c r="DM36" s="21"/>
      <c r="DN36" s="21"/>
      <c r="DO36" s="21">
        <f t="shared" si="45"/>
        <v>0</v>
      </c>
      <c r="DP36" s="21"/>
      <c r="DQ36" s="21"/>
      <c r="DR36" s="21">
        <f t="shared" si="46"/>
        <v>0</v>
      </c>
      <c r="DS36" s="21"/>
      <c r="DT36" s="21"/>
      <c r="DU36" s="21">
        <f t="shared" si="47"/>
        <v>0</v>
      </c>
      <c r="DV36" s="21">
        <f t="shared" si="48"/>
        <v>0</v>
      </c>
      <c r="DW36" s="21">
        <f t="shared" si="49"/>
        <v>0</v>
      </c>
      <c r="DX36" s="21">
        <f t="shared" si="50"/>
        <v>0</v>
      </c>
      <c r="DY36" s="22">
        <f aca="true" t="shared" si="57" ref="DY36:EA41">DG36+DV36</f>
        <v>43443500</v>
      </c>
      <c r="DZ36" s="22">
        <f t="shared" si="57"/>
        <v>1739200</v>
      </c>
      <c r="EA36" s="22">
        <f t="shared" si="57"/>
        <v>45182700</v>
      </c>
      <c r="EB36" s="44"/>
    </row>
    <row r="37" spans="1:132" s="2" customFormat="1" ht="35.25" customHeight="1">
      <c r="A37" s="35" t="s">
        <v>21</v>
      </c>
      <c r="B37" s="20" t="s">
        <v>55</v>
      </c>
      <c r="C37" s="30"/>
      <c r="D37" s="30"/>
      <c r="E37" s="21">
        <f t="shared" si="4"/>
        <v>0</v>
      </c>
      <c r="F37" s="30">
        <v>16341300</v>
      </c>
      <c r="G37" s="30"/>
      <c r="H37" s="21">
        <f t="shared" si="5"/>
        <v>16341300</v>
      </c>
      <c r="I37" s="29"/>
      <c r="J37" s="29"/>
      <c r="K37" s="21">
        <f t="shared" si="6"/>
        <v>0</v>
      </c>
      <c r="L37" s="29"/>
      <c r="M37" s="29"/>
      <c r="N37" s="21">
        <f t="shared" si="7"/>
        <v>0</v>
      </c>
      <c r="O37" s="29"/>
      <c r="P37" s="29"/>
      <c r="Q37" s="21">
        <f t="shared" si="56"/>
        <v>0</v>
      </c>
      <c r="R37" s="29">
        <v>57042300</v>
      </c>
      <c r="S37" s="29"/>
      <c r="T37" s="21">
        <f t="shared" si="8"/>
        <v>57042300</v>
      </c>
      <c r="U37" s="29">
        <v>9311200</v>
      </c>
      <c r="V37" s="29"/>
      <c r="W37" s="21">
        <f t="shared" si="9"/>
        <v>9311200</v>
      </c>
      <c r="X37" s="29">
        <v>39904200</v>
      </c>
      <c r="Y37" s="29">
        <v>-180000</v>
      </c>
      <c r="Z37" s="21">
        <f t="shared" si="10"/>
        <v>39724200</v>
      </c>
      <c r="AA37" s="29">
        <v>1513200</v>
      </c>
      <c r="AB37" s="29"/>
      <c r="AC37" s="21">
        <f t="shared" si="11"/>
        <v>1513200</v>
      </c>
      <c r="AD37" s="21">
        <v>504276</v>
      </c>
      <c r="AE37" s="21">
        <v>900</v>
      </c>
      <c r="AF37" s="21">
        <f t="shared" si="52"/>
        <v>505176</v>
      </c>
      <c r="AG37" s="29">
        <v>742000</v>
      </c>
      <c r="AH37" s="29"/>
      <c r="AI37" s="21">
        <f t="shared" si="12"/>
        <v>742000</v>
      </c>
      <c r="AJ37" s="29">
        <f>AM37+AP37+AS37+AV37+AY37+BB37+BE37+BH37+BK37+BN37</f>
        <v>1081504.43</v>
      </c>
      <c r="AK37" s="29">
        <f>AN37+AQ37+AZ37+BC37+BF37+BI37+BL37+BO37+AT37+AW37</f>
        <v>171389</v>
      </c>
      <c r="AL37" s="21">
        <f t="shared" si="13"/>
        <v>1252893.43</v>
      </c>
      <c r="AM37" s="29">
        <v>147944.08</v>
      </c>
      <c r="AN37" s="29">
        <v>19693</v>
      </c>
      <c r="AO37" s="21">
        <f t="shared" si="14"/>
        <v>167637.08</v>
      </c>
      <c r="AP37" s="29">
        <v>63568.35</v>
      </c>
      <c r="AQ37" s="29">
        <v>9696</v>
      </c>
      <c r="AR37" s="21">
        <f t="shared" si="15"/>
        <v>73264.35</v>
      </c>
      <c r="AS37" s="29">
        <v>150114</v>
      </c>
      <c r="AT37" s="29"/>
      <c r="AU37" s="21">
        <f t="shared" si="16"/>
        <v>150114</v>
      </c>
      <c r="AV37" s="29">
        <v>217000</v>
      </c>
      <c r="AW37" s="29">
        <v>142000</v>
      </c>
      <c r="AX37" s="21">
        <f t="shared" si="17"/>
        <v>359000</v>
      </c>
      <c r="AY37" s="29">
        <v>17700</v>
      </c>
      <c r="AZ37" s="29"/>
      <c r="BA37" s="21">
        <f t="shared" si="18"/>
        <v>17700</v>
      </c>
      <c r="BB37" s="29">
        <v>87000</v>
      </c>
      <c r="BC37" s="29"/>
      <c r="BD37" s="21">
        <f t="shared" si="19"/>
        <v>87000</v>
      </c>
      <c r="BE37" s="29">
        <v>102500</v>
      </c>
      <c r="BF37" s="29"/>
      <c r="BG37" s="21">
        <f t="shared" si="20"/>
        <v>102500</v>
      </c>
      <c r="BH37" s="29">
        <v>35100</v>
      </c>
      <c r="BI37" s="29"/>
      <c r="BJ37" s="21">
        <f t="shared" si="21"/>
        <v>35100</v>
      </c>
      <c r="BK37" s="29">
        <v>5578</v>
      </c>
      <c r="BL37" s="29"/>
      <c r="BM37" s="21">
        <f t="shared" si="22"/>
        <v>5578</v>
      </c>
      <c r="BN37" s="29">
        <v>255000</v>
      </c>
      <c r="BO37" s="29"/>
      <c r="BP37" s="21">
        <f t="shared" si="23"/>
        <v>255000</v>
      </c>
      <c r="BQ37" s="29"/>
      <c r="BR37" s="29"/>
      <c r="BS37" s="21">
        <f t="shared" si="24"/>
        <v>0</v>
      </c>
      <c r="BT37" s="21">
        <f t="shared" si="53"/>
        <v>0</v>
      </c>
      <c r="BU37" s="21">
        <f t="shared" si="26"/>
        <v>0</v>
      </c>
      <c r="BV37" s="21">
        <f t="shared" si="27"/>
        <v>0</v>
      </c>
      <c r="BW37" s="29"/>
      <c r="BX37" s="29"/>
      <c r="BY37" s="21">
        <f t="shared" si="28"/>
        <v>0</v>
      </c>
      <c r="BZ37" s="29"/>
      <c r="CA37" s="29"/>
      <c r="CB37" s="21">
        <f t="shared" si="29"/>
        <v>0</v>
      </c>
      <c r="CC37" s="29"/>
      <c r="CD37" s="29"/>
      <c r="CE37" s="21">
        <f t="shared" si="30"/>
        <v>0</v>
      </c>
      <c r="CF37" s="21"/>
      <c r="CG37" s="29"/>
      <c r="CH37" s="21">
        <f t="shared" si="31"/>
        <v>0</v>
      </c>
      <c r="CI37" s="29"/>
      <c r="CJ37" s="29"/>
      <c r="CK37" s="21">
        <f t="shared" si="32"/>
        <v>0</v>
      </c>
      <c r="CL37" s="29"/>
      <c r="CM37" s="29"/>
      <c r="CN37" s="21">
        <f t="shared" si="33"/>
        <v>0</v>
      </c>
      <c r="CO37" s="21"/>
      <c r="CP37" s="21"/>
      <c r="CQ37" s="21">
        <f t="shared" si="34"/>
        <v>0</v>
      </c>
      <c r="CR37" s="21"/>
      <c r="CS37" s="21"/>
      <c r="CT37" s="21">
        <f t="shared" si="35"/>
        <v>0</v>
      </c>
      <c r="CU37" s="21"/>
      <c r="CV37" s="21"/>
      <c r="CW37" s="21">
        <f>CU37+CV37</f>
        <v>0</v>
      </c>
      <c r="CX37" s="29"/>
      <c r="CY37" s="39"/>
      <c r="CZ37" s="21">
        <f t="shared" si="37"/>
        <v>0</v>
      </c>
      <c r="DA37" s="29"/>
      <c r="DB37" s="39"/>
      <c r="DC37" s="21">
        <f t="shared" si="38"/>
        <v>0</v>
      </c>
      <c r="DD37" s="21"/>
      <c r="DE37" s="21"/>
      <c r="DF37" s="21">
        <f t="shared" si="39"/>
        <v>0</v>
      </c>
      <c r="DG37" s="21">
        <f t="shared" si="40"/>
        <v>126439980.43</v>
      </c>
      <c r="DH37" s="21">
        <f t="shared" si="51"/>
        <v>-7711</v>
      </c>
      <c r="DI37" s="21">
        <f t="shared" si="41"/>
        <v>126432269.43</v>
      </c>
      <c r="DJ37" s="21">
        <f t="shared" si="42"/>
        <v>0</v>
      </c>
      <c r="DK37" s="21">
        <f t="shared" si="43"/>
        <v>25000</v>
      </c>
      <c r="DL37" s="21">
        <f t="shared" si="44"/>
        <v>25000</v>
      </c>
      <c r="DM37" s="21"/>
      <c r="DN37" s="21">
        <v>25000</v>
      </c>
      <c r="DO37" s="21">
        <f t="shared" si="45"/>
        <v>25000</v>
      </c>
      <c r="DP37" s="21"/>
      <c r="DQ37" s="21"/>
      <c r="DR37" s="21">
        <f t="shared" si="46"/>
        <v>0</v>
      </c>
      <c r="DS37" s="21"/>
      <c r="DT37" s="21"/>
      <c r="DU37" s="21">
        <f t="shared" si="47"/>
        <v>0</v>
      </c>
      <c r="DV37" s="21">
        <f t="shared" si="48"/>
        <v>0</v>
      </c>
      <c r="DW37" s="21">
        <f t="shared" si="49"/>
        <v>25000</v>
      </c>
      <c r="DX37" s="21">
        <f t="shared" si="50"/>
        <v>25000</v>
      </c>
      <c r="DY37" s="22">
        <f t="shared" si="57"/>
        <v>126439980.43</v>
      </c>
      <c r="DZ37" s="22">
        <f t="shared" si="57"/>
        <v>17289</v>
      </c>
      <c r="EA37" s="22">
        <f t="shared" si="57"/>
        <v>126457269.43</v>
      </c>
      <c r="EB37" s="44"/>
    </row>
    <row r="38" spans="1:132" s="2" customFormat="1" ht="35.25" customHeight="1">
      <c r="A38" s="35"/>
      <c r="B38" s="20" t="s">
        <v>59</v>
      </c>
      <c r="C38" s="30"/>
      <c r="D38" s="30"/>
      <c r="E38" s="21">
        <f t="shared" si="4"/>
        <v>0</v>
      </c>
      <c r="F38" s="30"/>
      <c r="G38" s="30"/>
      <c r="H38" s="21">
        <f t="shared" si="5"/>
        <v>0</v>
      </c>
      <c r="I38" s="29"/>
      <c r="J38" s="29"/>
      <c r="K38" s="21">
        <f t="shared" si="6"/>
        <v>0</v>
      </c>
      <c r="L38" s="29"/>
      <c r="M38" s="29"/>
      <c r="N38" s="21">
        <f t="shared" si="7"/>
        <v>0</v>
      </c>
      <c r="O38" s="29"/>
      <c r="P38" s="29"/>
      <c r="Q38" s="21">
        <f t="shared" si="56"/>
        <v>0</v>
      </c>
      <c r="R38" s="29"/>
      <c r="S38" s="29"/>
      <c r="T38" s="21">
        <f t="shared" si="8"/>
        <v>0</v>
      </c>
      <c r="U38" s="29"/>
      <c r="V38" s="29"/>
      <c r="W38" s="21">
        <f t="shared" si="9"/>
        <v>0</v>
      </c>
      <c r="X38" s="29"/>
      <c r="Y38" s="29"/>
      <c r="Z38" s="21">
        <f t="shared" si="10"/>
        <v>0</v>
      </c>
      <c r="AA38" s="29"/>
      <c r="AB38" s="29"/>
      <c r="AC38" s="21">
        <f t="shared" si="11"/>
        <v>0</v>
      </c>
      <c r="AD38" s="21"/>
      <c r="AE38" s="21"/>
      <c r="AF38" s="21">
        <f t="shared" si="52"/>
        <v>0</v>
      </c>
      <c r="AG38" s="29"/>
      <c r="AH38" s="29"/>
      <c r="AI38" s="21">
        <f t="shared" si="12"/>
        <v>0</v>
      </c>
      <c r="AJ38" s="29"/>
      <c r="AK38" s="29">
        <f>AN38+AQ38+AZ38+BC38+BF38+BI38+BL38+BO38+AT38+AW38</f>
        <v>0</v>
      </c>
      <c r="AL38" s="21">
        <f t="shared" si="13"/>
        <v>0</v>
      </c>
      <c r="AM38" s="29"/>
      <c r="AN38" s="29"/>
      <c r="AO38" s="21">
        <f t="shared" si="14"/>
        <v>0</v>
      </c>
      <c r="AP38" s="29"/>
      <c r="AQ38" s="29"/>
      <c r="AR38" s="21">
        <f t="shared" si="15"/>
        <v>0</v>
      </c>
      <c r="AS38" s="29"/>
      <c r="AT38" s="29"/>
      <c r="AU38" s="21">
        <f t="shared" si="16"/>
        <v>0</v>
      </c>
      <c r="AV38" s="29"/>
      <c r="AW38" s="29"/>
      <c r="AX38" s="21">
        <f t="shared" si="17"/>
        <v>0</v>
      </c>
      <c r="AY38" s="29"/>
      <c r="AZ38" s="29"/>
      <c r="BA38" s="21">
        <f t="shared" si="18"/>
        <v>0</v>
      </c>
      <c r="BB38" s="29"/>
      <c r="BC38" s="29"/>
      <c r="BD38" s="21">
        <f t="shared" si="19"/>
        <v>0</v>
      </c>
      <c r="BE38" s="29"/>
      <c r="BF38" s="29"/>
      <c r="BG38" s="21">
        <f t="shared" si="20"/>
        <v>0</v>
      </c>
      <c r="BH38" s="29"/>
      <c r="BI38" s="29"/>
      <c r="BJ38" s="21">
        <f t="shared" si="21"/>
        <v>0</v>
      </c>
      <c r="BK38" s="29"/>
      <c r="BL38" s="29"/>
      <c r="BM38" s="21">
        <f t="shared" si="22"/>
        <v>0</v>
      </c>
      <c r="BN38" s="29"/>
      <c r="BO38" s="29"/>
      <c r="BP38" s="21">
        <f t="shared" si="23"/>
        <v>0</v>
      </c>
      <c r="BQ38" s="29"/>
      <c r="BR38" s="29"/>
      <c r="BS38" s="21">
        <f t="shared" si="24"/>
        <v>0</v>
      </c>
      <c r="BT38" s="21">
        <f t="shared" si="53"/>
        <v>0</v>
      </c>
      <c r="BU38" s="21">
        <f t="shared" si="26"/>
        <v>0</v>
      </c>
      <c r="BV38" s="21">
        <f t="shared" si="27"/>
        <v>0</v>
      </c>
      <c r="BW38" s="29"/>
      <c r="BX38" s="29"/>
      <c r="BY38" s="21">
        <f t="shared" si="28"/>
        <v>0</v>
      </c>
      <c r="BZ38" s="29"/>
      <c r="CA38" s="29"/>
      <c r="CB38" s="21">
        <f t="shared" si="29"/>
        <v>0</v>
      </c>
      <c r="CC38" s="29"/>
      <c r="CD38" s="29"/>
      <c r="CE38" s="21">
        <f t="shared" si="30"/>
        <v>0</v>
      </c>
      <c r="CF38" s="21"/>
      <c r="CG38" s="29"/>
      <c r="CH38" s="21">
        <f t="shared" si="31"/>
        <v>0</v>
      </c>
      <c r="CI38" s="29"/>
      <c r="CJ38" s="29"/>
      <c r="CK38" s="21">
        <f t="shared" si="32"/>
        <v>0</v>
      </c>
      <c r="CL38" s="29"/>
      <c r="CM38" s="29"/>
      <c r="CN38" s="21">
        <f t="shared" si="33"/>
        <v>0</v>
      </c>
      <c r="CO38" s="21"/>
      <c r="CP38" s="21"/>
      <c r="CQ38" s="21">
        <f t="shared" si="34"/>
        <v>0</v>
      </c>
      <c r="CR38" s="21"/>
      <c r="CS38" s="21"/>
      <c r="CT38" s="21">
        <f t="shared" si="35"/>
        <v>0</v>
      </c>
      <c r="CU38" s="21"/>
      <c r="CV38" s="21"/>
      <c r="CW38" s="21">
        <f>CU38+CV38</f>
        <v>0</v>
      </c>
      <c r="CX38" s="29"/>
      <c r="CY38" s="39"/>
      <c r="CZ38" s="21">
        <f t="shared" si="37"/>
        <v>0</v>
      </c>
      <c r="DA38" s="29"/>
      <c r="DB38" s="39"/>
      <c r="DC38" s="21">
        <f t="shared" si="38"/>
        <v>0</v>
      </c>
      <c r="DD38" s="21"/>
      <c r="DE38" s="21"/>
      <c r="DF38" s="21">
        <f t="shared" si="39"/>
        <v>0</v>
      </c>
      <c r="DG38" s="21">
        <f t="shared" si="40"/>
        <v>0</v>
      </c>
      <c r="DH38" s="21">
        <f t="shared" si="51"/>
        <v>0</v>
      </c>
      <c r="DI38" s="21">
        <f t="shared" si="41"/>
        <v>0</v>
      </c>
      <c r="DJ38" s="21">
        <f t="shared" si="42"/>
        <v>0</v>
      </c>
      <c r="DK38" s="21">
        <f t="shared" si="43"/>
        <v>0</v>
      </c>
      <c r="DL38" s="21">
        <f t="shared" si="44"/>
        <v>0</v>
      </c>
      <c r="DM38" s="21"/>
      <c r="DN38" s="21"/>
      <c r="DO38" s="21">
        <f t="shared" si="45"/>
        <v>0</v>
      </c>
      <c r="DP38" s="21"/>
      <c r="DQ38" s="21"/>
      <c r="DR38" s="21">
        <f t="shared" si="46"/>
        <v>0</v>
      </c>
      <c r="DS38" s="21"/>
      <c r="DT38" s="21"/>
      <c r="DU38" s="21">
        <f t="shared" si="47"/>
        <v>0</v>
      </c>
      <c r="DV38" s="21">
        <f t="shared" si="48"/>
        <v>0</v>
      </c>
      <c r="DW38" s="21">
        <f t="shared" si="49"/>
        <v>0</v>
      </c>
      <c r="DX38" s="21">
        <f t="shared" si="50"/>
        <v>0</v>
      </c>
      <c r="DY38" s="22">
        <f t="shared" si="57"/>
        <v>0</v>
      </c>
      <c r="DZ38" s="22">
        <f t="shared" si="57"/>
        <v>0</v>
      </c>
      <c r="EA38" s="22">
        <f t="shared" si="57"/>
        <v>0</v>
      </c>
      <c r="EB38" s="44"/>
    </row>
    <row r="39" spans="1:132" s="2" customFormat="1" ht="35.25" customHeight="1">
      <c r="A39" s="35"/>
      <c r="B39" s="26" t="s">
        <v>78</v>
      </c>
      <c r="C39" s="30"/>
      <c r="D39" s="30"/>
      <c r="E39" s="21">
        <f t="shared" si="4"/>
        <v>0</v>
      </c>
      <c r="F39" s="30"/>
      <c r="G39" s="30"/>
      <c r="H39" s="21">
        <f t="shared" si="5"/>
        <v>0</v>
      </c>
      <c r="I39" s="29"/>
      <c r="J39" s="29"/>
      <c r="K39" s="21">
        <f t="shared" si="6"/>
        <v>0</v>
      </c>
      <c r="L39" s="29"/>
      <c r="M39" s="29"/>
      <c r="N39" s="21">
        <f t="shared" si="7"/>
        <v>0</v>
      </c>
      <c r="O39" s="29"/>
      <c r="P39" s="29"/>
      <c r="Q39" s="21">
        <f t="shared" si="56"/>
        <v>0</v>
      </c>
      <c r="R39" s="29"/>
      <c r="S39" s="29"/>
      <c r="T39" s="21">
        <f t="shared" si="8"/>
        <v>0</v>
      </c>
      <c r="U39" s="29"/>
      <c r="V39" s="29"/>
      <c r="W39" s="21">
        <f t="shared" si="9"/>
        <v>0</v>
      </c>
      <c r="X39" s="29"/>
      <c r="Y39" s="29"/>
      <c r="Z39" s="21">
        <f t="shared" si="10"/>
        <v>0</v>
      </c>
      <c r="AA39" s="29"/>
      <c r="AB39" s="29"/>
      <c r="AC39" s="21">
        <f t="shared" si="11"/>
        <v>0</v>
      </c>
      <c r="AD39" s="21"/>
      <c r="AE39" s="21"/>
      <c r="AF39" s="21">
        <f t="shared" si="52"/>
        <v>0</v>
      </c>
      <c r="AG39" s="29"/>
      <c r="AH39" s="29"/>
      <c r="AI39" s="21">
        <f t="shared" si="12"/>
        <v>0</v>
      </c>
      <c r="AJ39" s="29"/>
      <c r="AK39" s="29">
        <f>AN39+AQ39+AZ39+BC39+BF39+BI39+BL39+BO39+AT39+AW39</f>
        <v>0</v>
      </c>
      <c r="AL39" s="21">
        <f t="shared" si="13"/>
        <v>0</v>
      </c>
      <c r="AM39" s="29"/>
      <c r="AN39" s="29"/>
      <c r="AO39" s="21">
        <f t="shared" si="14"/>
        <v>0</v>
      </c>
      <c r="AP39" s="29"/>
      <c r="AQ39" s="29"/>
      <c r="AR39" s="21">
        <f t="shared" si="15"/>
        <v>0</v>
      </c>
      <c r="AS39" s="29"/>
      <c r="AT39" s="29"/>
      <c r="AU39" s="21">
        <f t="shared" si="16"/>
        <v>0</v>
      </c>
      <c r="AV39" s="29"/>
      <c r="AW39" s="29"/>
      <c r="AX39" s="21">
        <f t="shared" si="17"/>
        <v>0</v>
      </c>
      <c r="AY39" s="29"/>
      <c r="AZ39" s="29"/>
      <c r="BA39" s="21">
        <f t="shared" si="18"/>
        <v>0</v>
      </c>
      <c r="BB39" s="29"/>
      <c r="BC39" s="29"/>
      <c r="BD39" s="21">
        <f t="shared" si="19"/>
        <v>0</v>
      </c>
      <c r="BE39" s="29"/>
      <c r="BF39" s="29"/>
      <c r="BG39" s="21">
        <f t="shared" si="20"/>
        <v>0</v>
      </c>
      <c r="BH39" s="29"/>
      <c r="BI39" s="29"/>
      <c r="BJ39" s="21">
        <f t="shared" si="21"/>
        <v>0</v>
      </c>
      <c r="BK39" s="29"/>
      <c r="BL39" s="29"/>
      <c r="BM39" s="21">
        <f t="shared" si="22"/>
        <v>0</v>
      </c>
      <c r="BN39" s="29"/>
      <c r="BO39" s="29"/>
      <c r="BP39" s="21">
        <f t="shared" si="23"/>
        <v>0</v>
      </c>
      <c r="BQ39" s="29">
        <v>916200</v>
      </c>
      <c r="BR39" s="29">
        <v>458100</v>
      </c>
      <c r="BS39" s="21">
        <f t="shared" si="24"/>
        <v>1374300</v>
      </c>
      <c r="BT39" s="21">
        <f t="shared" si="53"/>
        <v>4922099</v>
      </c>
      <c r="BU39" s="21">
        <f t="shared" si="26"/>
        <v>161035</v>
      </c>
      <c r="BV39" s="21">
        <f t="shared" si="27"/>
        <v>5083134</v>
      </c>
      <c r="BW39" s="29">
        <v>279004</v>
      </c>
      <c r="BX39" s="29"/>
      <c r="BY39" s="21">
        <f t="shared" si="28"/>
        <v>279004</v>
      </c>
      <c r="BZ39" s="29"/>
      <c r="CA39" s="29"/>
      <c r="CB39" s="21">
        <f t="shared" si="29"/>
        <v>0</v>
      </c>
      <c r="CC39" s="29"/>
      <c r="CD39" s="29"/>
      <c r="CE39" s="21">
        <f t="shared" si="30"/>
        <v>0</v>
      </c>
      <c r="CF39" s="21"/>
      <c r="CG39" s="29">
        <v>2800</v>
      </c>
      <c r="CH39" s="21">
        <f t="shared" si="31"/>
        <v>2800</v>
      </c>
      <c r="CI39" s="29"/>
      <c r="CJ39" s="29"/>
      <c r="CK39" s="21">
        <f t="shared" si="32"/>
        <v>0</v>
      </c>
      <c r="CL39" s="29">
        <v>1380075</v>
      </c>
      <c r="CM39" s="29"/>
      <c r="CN39" s="21">
        <f t="shared" si="33"/>
        <v>1380075</v>
      </c>
      <c r="CO39" s="21"/>
      <c r="CP39" s="21">
        <v>49386</v>
      </c>
      <c r="CQ39" s="21">
        <f t="shared" si="34"/>
        <v>49386</v>
      </c>
      <c r="CR39" s="21"/>
      <c r="CS39" s="21"/>
      <c r="CT39" s="21">
        <f t="shared" si="35"/>
        <v>0</v>
      </c>
      <c r="CU39" s="21"/>
      <c r="CV39" s="21"/>
      <c r="CW39" s="21">
        <f>CU39+CV39</f>
        <v>0</v>
      </c>
      <c r="CX39" s="29">
        <v>2960525</v>
      </c>
      <c r="CY39" s="21">
        <f>68655+15104+25090</f>
        <v>108849</v>
      </c>
      <c r="CZ39" s="21">
        <f t="shared" si="37"/>
        <v>3069374</v>
      </c>
      <c r="DA39" s="29"/>
      <c r="DB39" s="39"/>
      <c r="DC39" s="21">
        <f t="shared" si="38"/>
        <v>0</v>
      </c>
      <c r="DD39" s="21">
        <v>302495</v>
      </c>
      <c r="DE39" s="21"/>
      <c r="DF39" s="21">
        <f t="shared" si="39"/>
        <v>302495</v>
      </c>
      <c r="DG39" s="21">
        <f t="shared" si="40"/>
        <v>5838299</v>
      </c>
      <c r="DH39" s="21">
        <f t="shared" si="51"/>
        <v>619135</v>
      </c>
      <c r="DI39" s="21">
        <f t="shared" si="41"/>
        <v>6457434</v>
      </c>
      <c r="DJ39" s="21">
        <f t="shared" si="42"/>
        <v>0</v>
      </c>
      <c r="DK39" s="21">
        <f t="shared" si="43"/>
        <v>0</v>
      </c>
      <c r="DL39" s="21">
        <f t="shared" si="44"/>
        <v>0</v>
      </c>
      <c r="DM39" s="21"/>
      <c r="DN39" s="21"/>
      <c r="DO39" s="21">
        <f t="shared" si="45"/>
        <v>0</v>
      </c>
      <c r="DP39" s="21"/>
      <c r="DQ39" s="21"/>
      <c r="DR39" s="21">
        <f t="shared" si="46"/>
        <v>0</v>
      </c>
      <c r="DS39" s="21"/>
      <c r="DT39" s="21"/>
      <c r="DU39" s="21">
        <f t="shared" si="47"/>
        <v>0</v>
      </c>
      <c r="DV39" s="21">
        <f t="shared" si="48"/>
        <v>0</v>
      </c>
      <c r="DW39" s="21">
        <f t="shared" si="49"/>
        <v>0</v>
      </c>
      <c r="DX39" s="21">
        <f t="shared" si="50"/>
        <v>0</v>
      </c>
      <c r="DY39" s="22">
        <f t="shared" si="57"/>
        <v>5838299</v>
      </c>
      <c r="DZ39" s="22">
        <f t="shared" si="57"/>
        <v>619135</v>
      </c>
      <c r="EA39" s="22">
        <f t="shared" si="57"/>
        <v>6457434</v>
      </c>
      <c r="EB39" s="44"/>
    </row>
    <row r="40" spans="1:132" s="2" customFormat="1" ht="35.25" customHeight="1">
      <c r="A40" s="35"/>
      <c r="B40" s="26" t="s">
        <v>79</v>
      </c>
      <c r="C40" s="30"/>
      <c r="D40" s="30"/>
      <c r="E40" s="21">
        <f t="shared" si="4"/>
        <v>0</v>
      </c>
      <c r="F40" s="30"/>
      <c r="G40" s="30"/>
      <c r="H40" s="21">
        <f t="shared" si="5"/>
        <v>0</v>
      </c>
      <c r="I40" s="29"/>
      <c r="J40" s="29"/>
      <c r="K40" s="21">
        <f t="shared" si="6"/>
        <v>0</v>
      </c>
      <c r="L40" s="29"/>
      <c r="M40" s="29"/>
      <c r="N40" s="21">
        <f t="shared" si="7"/>
        <v>0</v>
      </c>
      <c r="O40" s="29"/>
      <c r="P40" s="29"/>
      <c r="Q40" s="21">
        <f t="shared" si="56"/>
        <v>0</v>
      </c>
      <c r="R40" s="29"/>
      <c r="S40" s="29"/>
      <c r="T40" s="21">
        <f t="shared" si="8"/>
        <v>0</v>
      </c>
      <c r="U40" s="29"/>
      <c r="V40" s="29"/>
      <c r="W40" s="21">
        <f t="shared" si="9"/>
        <v>0</v>
      </c>
      <c r="X40" s="29"/>
      <c r="Y40" s="29"/>
      <c r="Z40" s="21">
        <f t="shared" si="10"/>
        <v>0</v>
      </c>
      <c r="AA40" s="29"/>
      <c r="AB40" s="29"/>
      <c r="AC40" s="21">
        <f t="shared" si="11"/>
        <v>0</v>
      </c>
      <c r="AD40" s="21"/>
      <c r="AE40" s="21"/>
      <c r="AF40" s="21">
        <f t="shared" si="52"/>
        <v>0</v>
      </c>
      <c r="AG40" s="29"/>
      <c r="AH40" s="29"/>
      <c r="AI40" s="21">
        <f t="shared" si="12"/>
        <v>0</v>
      </c>
      <c r="AJ40" s="29"/>
      <c r="AK40" s="29">
        <f>AN40+AQ40+AZ40+BC40+BF40+BI40+BL40+BO40+AT40+AW40</f>
        <v>0</v>
      </c>
      <c r="AL40" s="21">
        <f t="shared" si="13"/>
        <v>0</v>
      </c>
      <c r="AM40" s="29"/>
      <c r="AN40" s="29"/>
      <c r="AO40" s="21">
        <f t="shared" si="14"/>
        <v>0</v>
      </c>
      <c r="AP40" s="29"/>
      <c r="AQ40" s="29"/>
      <c r="AR40" s="21">
        <f t="shared" si="15"/>
        <v>0</v>
      </c>
      <c r="AS40" s="29"/>
      <c r="AT40" s="29"/>
      <c r="AU40" s="21">
        <f t="shared" si="16"/>
        <v>0</v>
      </c>
      <c r="AV40" s="29"/>
      <c r="AW40" s="29"/>
      <c r="AX40" s="21">
        <f t="shared" si="17"/>
        <v>0</v>
      </c>
      <c r="AY40" s="29"/>
      <c r="AZ40" s="29"/>
      <c r="BA40" s="21">
        <f t="shared" si="18"/>
        <v>0</v>
      </c>
      <c r="BB40" s="29"/>
      <c r="BC40" s="29"/>
      <c r="BD40" s="21">
        <f t="shared" si="19"/>
        <v>0</v>
      </c>
      <c r="BE40" s="29"/>
      <c r="BF40" s="29"/>
      <c r="BG40" s="21">
        <f t="shared" si="20"/>
        <v>0</v>
      </c>
      <c r="BH40" s="29"/>
      <c r="BI40" s="29"/>
      <c r="BJ40" s="21">
        <f t="shared" si="21"/>
        <v>0</v>
      </c>
      <c r="BK40" s="29"/>
      <c r="BL40" s="29"/>
      <c r="BM40" s="21">
        <f t="shared" si="22"/>
        <v>0</v>
      </c>
      <c r="BN40" s="29"/>
      <c r="BO40" s="29"/>
      <c r="BP40" s="21">
        <f t="shared" si="23"/>
        <v>0</v>
      </c>
      <c r="BQ40" s="29"/>
      <c r="BR40" s="29"/>
      <c r="BS40" s="21">
        <f t="shared" si="24"/>
        <v>0</v>
      </c>
      <c r="BT40" s="21">
        <f t="shared" si="53"/>
        <v>1503547</v>
      </c>
      <c r="BU40" s="21">
        <f t="shared" si="26"/>
        <v>0</v>
      </c>
      <c r="BV40" s="21">
        <f t="shared" si="27"/>
        <v>1503547</v>
      </c>
      <c r="BW40" s="29">
        <v>337373</v>
      </c>
      <c r="BX40" s="29"/>
      <c r="BY40" s="21">
        <f t="shared" si="28"/>
        <v>337373</v>
      </c>
      <c r="BZ40" s="29"/>
      <c r="CA40" s="29"/>
      <c r="CB40" s="21">
        <f t="shared" si="29"/>
        <v>0</v>
      </c>
      <c r="CC40" s="29"/>
      <c r="CD40" s="29"/>
      <c r="CE40" s="21">
        <f t="shared" si="30"/>
        <v>0</v>
      </c>
      <c r="CF40" s="21"/>
      <c r="CG40" s="29"/>
      <c r="CH40" s="21">
        <f t="shared" si="31"/>
        <v>0</v>
      </c>
      <c r="CI40" s="29"/>
      <c r="CJ40" s="29"/>
      <c r="CK40" s="21">
        <f t="shared" si="32"/>
        <v>0</v>
      </c>
      <c r="CL40" s="29">
        <v>993654</v>
      </c>
      <c r="CM40" s="29"/>
      <c r="CN40" s="21">
        <f t="shared" si="33"/>
        <v>993654</v>
      </c>
      <c r="CO40" s="21">
        <v>32971</v>
      </c>
      <c r="CP40" s="21"/>
      <c r="CQ40" s="21">
        <f t="shared" si="34"/>
        <v>32971</v>
      </c>
      <c r="CR40" s="21"/>
      <c r="CS40" s="21"/>
      <c r="CT40" s="21">
        <f t="shared" si="35"/>
        <v>0</v>
      </c>
      <c r="CU40" s="21"/>
      <c r="CV40" s="21"/>
      <c r="CW40" s="21">
        <f>CU40+CV40</f>
        <v>0</v>
      </c>
      <c r="CX40" s="29"/>
      <c r="CY40" s="39"/>
      <c r="CZ40" s="21">
        <f t="shared" si="37"/>
        <v>0</v>
      </c>
      <c r="DA40" s="29"/>
      <c r="DB40" s="39"/>
      <c r="DC40" s="21">
        <f t="shared" si="38"/>
        <v>0</v>
      </c>
      <c r="DD40" s="21">
        <v>139549</v>
      </c>
      <c r="DE40" s="21"/>
      <c r="DF40" s="21">
        <f t="shared" si="39"/>
        <v>139549</v>
      </c>
      <c r="DG40" s="21">
        <f t="shared" si="40"/>
        <v>1503547</v>
      </c>
      <c r="DH40" s="21">
        <f t="shared" si="51"/>
        <v>0</v>
      </c>
      <c r="DI40" s="21">
        <f t="shared" si="41"/>
        <v>1503547</v>
      </c>
      <c r="DJ40" s="21">
        <f t="shared" si="42"/>
        <v>0</v>
      </c>
      <c r="DK40" s="21">
        <f t="shared" si="43"/>
        <v>0</v>
      </c>
      <c r="DL40" s="21">
        <f t="shared" si="44"/>
        <v>0</v>
      </c>
      <c r="DM40" s="21"/>
      <c r="DN40" s="21"/>
      <c r="DO40" s="21">
        <f t="shared" si="45"/>
        <v>0</v>
      </c>
      <c r="DP40" s="21"/>
      <c r="DQ40" s="21"/>
      <c r="DR40" s="21">
        <f t="shared" si="46"/>
        <v>0</v>
      </c>
      <c r="DS40" s="21"/>
      <c r="DT40" s="21"/>
      <c r="DU40" s="21">
        <f t="shared" si="47"/>
        <v>0</v>
      </c>
      <c r="DV40" s="21">
        <f t="shared" si="48"/>
        <v>0</v>
      </c>
      <c r="DW40" s="21">
        <f t="shared" si="49"/>
        <v>0</v>
      </c>
      <c r="DX40" s="21">
        <f t="shared" si="50"/>
        <v>0</v>
      </c>
      <c r="DY40" s="22">
        <f t="shared" si="57"/>
        <v>1503547</v>
      </c>
      <c r="DZ40" s="22">
        <f t="shared" si="57"/>
        <v>0</v>
      </c>
      <c r="EA40" s="22">
        <f t="shared" si="57"/>
        <v>1503547</v>
      </c>
      <c r="EB40" s="44"/>
    </row>
    <row r="41" spans="1:132" s="12" customFormat="1" ht="31.5" customHeight="1" thickBot="1">
      <c r="A41" s="113" t="s">
        <v>0</v>
      </c>
      <c r="B41" s="114"/>
      <c r="C41" s="47">
        <f>C35+C36+C37+C38+C39+C40</f>
        <v>5554300</v>
      </c>
      <c r="D41" s="47">
        <f>D35+D36+D37+D38+D39+D40</f>
        <v>0</v>
      </c>
      <c r="E41" s="46">
        <f t="shared" si="4"/>
        <v>5554300</v>
      </c>
      <c r="F41" s="47">
        <f>F35+F36+F37+F38+F39+F40</f>
        <v>16341300</v>
      </c>
      <c r="G41" s="47">
        <f>G35+G36+G37+G38+G39+G40</f>
        <v>0</v>
      </c>
      <c r="H41" s="46">
        <f t="shared" si="5"/>
        <v>16341300</v>
      </c>
      <c r="I41" s="47">
        <f>I35+I36+I37+I38+I39+I40</f>
        <v>23681800</v>
      </c>
      <c r="J41" s="47">
        <f>J35+J36+J37+J38+J39+J40</f>
        <v>0</v>
      </c>
      <c r="K41" s="46">
        <f t="shared" si="6"/>
        <v>23681800</v>
      </c>
      <c r="L41" s="47">
        <f>L35+L36+L37+L38+L39+L40</f>
        <v>14207400</v>
      </c>
      <c r="M41" s="47">
        <f>M35+M36+M37+M38+M39+M40</f>
        <v>1284200</v>
      </c>
      <c r="N41" s="46">
        <f t="shared" si="7"/>
        <v>15491600</v>
      </c>
      <c r="O41" s="47">
        <f>O35+O36+O37+O38+O39+O40</f>
        <v>0</v>
      </c>
      <c r="P41" s="47">
        <f>P35+P36+P37+P38+P39+P40</f>
        <v>455000</v>
      </c>
      <c r="Q41" s="46">
        <f t="shared" si="56"/>
        <v>455000</v>
      </c>
      <c r="R41" s="47">
        <f>R35+R36+R37+R38+R39+R40</f>
        <v>57042300</v>
      </c>
      <c r="S41" s="47">
        <f>S35+S36+S37+S38+S39+S40</f>
        <v>0</v>
      </c>
      <c r="T41" s="46">
        <f t="shared" si="8"/>
        <v>57042300</v>
      </c>
      <c r="U41" s="47">
        <f>U35+U36+U37+U38+U39+U40</f>
        <v>9311200</v>
      </c>
      <c r="V41" s="47">
        <f>V35+V36+V37+V38+V39+V40</f>
        <v>0</v>
      </c>
      <c r="W41" s="46">
        <f t="shared" si="9"/>
        <v>9311200</v>
      </c>
      <c r="X41" s="47">
        <f>X35+X36+X37+X38+X39+X40</f>
        <v>39904200</v>
      </c>
      <c r="Y41" s="47">
        <f>Y35+Y36+Y37+Y38+Y39+Y40</f>
        <v>-180000</v>
      </c>
      <c r="Z41" s="46">
        <f t="shared" si="10"/>
        <v>39724200</v>
      </c>
      <c r="AA41" s="47">
        <f>AA35+AA36+AA37+AA38+AA39+AA40</f>
        <v>1513200</v>
      </c>
      <c r="AB41" s="47">
        <f>AB35+AB36+AB37+AB38+AB39+AB40</f>
        <v>0</v>
      </c>
      <c r="AC41" s="46">
        <f t="shared" si="11"/>
        <v>1513200</v>
      </c>
      <c r="AD41" s="47">
        <f>AD35+AD36+AD37+AD38+AD39+AD40</f>
        <v>504276</v>
      </c>
      <c r="AE41" s="47">
        <f>AE35+AE36+AE37+AE38+AE39+AE40</f>
        <v>900</v>
      </c>
      <c r="AF41" s="46">
        <f t="shared" si="52"/>
        <v>505176</v>
      </c>
      <c r="AG41" s="47">
        <f>AG35+AG36+AG37+AG38+AG39+AG40</f>
        <v>742000</v>
      </c>
      <c r="AH41" s="47">
        <f>AH35+AH36+AH37+AH38+AH39+AH40</f>
        <v>0</v>
      </c>
      <c r="AI41" s="46">
        <f t="shared" si="12"/>
        <v>742000</v>
      </c>
      <c r="AJ41" s="47">
        <f>AJ35+AJ36+AJ37+AJ38+AJ39+AJ40</f>
        <v>1081504.43</v>
      </c>
      <c r="AK41" s="46">
        <f>AN41+AQ41+AZ41+BC41+BF41+BI41+BL41+BO41+AT41+AW41</f>
        <v>171389</v>
      </c>
      <c r="AL41" s="46">
        <f t="shared" si="13"/>
        <v>1252893.43</v>
      </c>
      <c r="AM41" s="47">
        <f>AM35+AM36+AM37+AM38+AM39+AM40</f>
        <v>147944.08</v>
      </c>
      <c r="AN41" s="47">
        <f>AN35+AN36+AN37+AN38+AN39+AN40</f>
        <v>19693</v>
      </c>
      <c r="AO41" s="46">
        <f t="shared" si="14"/>
        <v>167637.08</v>
      </c>
      <c r="AP41" s="47">
        <f>AP35+AP36+AP37+AP38+AP39+AP40</f>
        <v>63568.35</v>
      </c>
      <c r="AQ41" s="47">
        <f>AQ35+AQ36+AQ37+AQ38+AQ39+AQ40</f>
        <v>9696</v>
      </c>
      <c r="AR41" s="46">
        <f t="shared" si="15"/>
        <v>73264.35</v>
      </c>
      <c r="AS41" s="47">
        <f>AS35+AS36+AS37+AS38+AS39+AS40</f>
        <v>150114</v>
      </c>
      <c r="AT41" s="47">
        <f>AT35+AT36+AT37+AT38+AT39+AT40</f>
        <v>0</v>
      </c>
      <c r="AU41" s="46">
        <f t="shared" si="16"/>
        <v>150114</v>
      </c>
      <c r="AV41" s="47">
        <f>AV35+AV36+AV37+AV38+AV39+AV40</f>
        <v>217000</v>
      </c>
      <c r="AW41" s="47">
        <f>AW35+AW36+AW37+AW38+AW39+AW40</f>
        <v>142000</v>
      </c>
      <c r="AX41" s="46">
        <f t="shared" si="17"/>
        <v>359000</v>
      </c>
      <c r="AY41" s="47">
        <f>AY35+AY36+AY37+AY38+AY39+AY40</f>
        <v>17700</v>
      </c>
      <c r="AZ41" s="47">
        <f>AZ35+AZ36+AZ37+AZ38+AZ39+AZ40</f>
        <v>0</v>
      </c>
      <c r="BA41" s="46">
        <f t="shared" si="18"/>
        <v>17700</v>
      </c>
      <c r="BB41" s="47">
        <f>BB35+BB36+BB37+BB38+BB39+BB40</f>
        <v>87000</v>
      </c>
      <c r="BC41" s="47">
        <f>BC35+BC36+BC37+BC38+BC39+BC40</f>
        <v>0</v>
      </c>
      <c r="BD41" s="46">
        <f t="shared" si="19"/>
        <v>87000</v>
      </c>
      <c r="BE41" s="47">
        <f>BE35+BE36+BE37+BE38+BE39+BE40</f>
        <v>102500</v>
      </c>
      <c r="BF41" s="47">
        <f>BF35+BF36+BF37+BF38+BF39+BF40</f>
        <v>0</v>
      </c>
      <c r="BG41" s="46">
        <f t="shared" si="20"/>
        <v>102500</v>
      </c>
      <c r="BH41" s="47">
        <f>BH35+BH36+BH37+BH38+BH39+BH40</f>
        <v>35100</v>
      </c>
      <c r="BI41" s="47">
        <f>BI35+BI36+BI37+BI38+BI39+BI40</f>
        <v>0</v>
      </c>
      <c r="BJ41" s="46">
        <f t="shared" si="21"/>
        <v>35100</v>
      </c>
      <c r="BK41" s="47">
        <f>BK35+BK36+BK37+BK38+BK39+BK40</f>
        <v>5578</v>
      </c>
      <c r="BL41" s="47">
        <f>BL35+BL36+BL37+BL38+BL39+BL40</f>
        <v>0</v>
      </c>
      <c r="BM41" s="46">
        <f t="shared" si="22"/>
        <v>5578</v>
      </c>
      <c r="BN41" s="47">
        <f>BN35+BN36+BN37+BN38+BN39+BN40</f>
        <v>255000</v>
      </c>
      <c r="BO41" s="47">
        <f>BO35+BO36+BO37+BO38+BO39+BO40</f>
        <v>0</v>
      </c>
      <c r="BP41" s="46">
        <f t="shared" si="23"/>
        <v>255000</v>
      </c>
      <c r="BQ41" s="47">
        <f>BQ35+BQ36+BQ37+BQ38+BQ39+BQ40</f>
        <v>916200</v>
      </c>
      <c r="BR41" s="47">
        <f>BR35+BR36+BR37+BR38+BR39+BR40</f>
        <v>458100</v>
      </c>
      <c r="BS41" s="46">
        <f t="shared" si="24"/>
        <v>1374300</v>
      </c>
      <c r="BT41" s="46">
        <f t="shared" si="53"/>
        <v>8018056</v>
      </c>
      <c r="BU41" s="46">
        <f t="shared" si="26"/>
        <v>460457</v>
      </c>
      <c r="BV41" s="46">
        <f t="shared" si="27"/>
        <v>8478513</v>
      </c>
      <c r="BW41" s="47">
        <f>BW35+BW36+BW37+BW38+BW39+BW40</f>
        <v>1119281</v>
      </c>
      <c r="BX41" s="47">
        <f>BX35+BX36+BX37+BX38+BX39+BX40</f>
        <v>0</v>
      </c>
      <c r="BY41" s="46">
        <f t="shared" si="28"/>
        <v>1119281</v>
      </c>
      <c r="BZ41" s="47">
        <f>BZ35+BZ36+BZ37+BZ38+BZ39+BZ40</f>
        <v>0</v>
      </c>
      <c r="CA41" s="47">
        <f>CA35+CA36+CA37+CA38+CA39+CA40</f>
        <v>12769</v>
      </c>
      <c r="CB41" s="46">
        <f t="shared" si="29"/>
        <v>12769</v>
      </c>
      <c r="CC41" s="47">
        <f>CC35+CC36+CC37+CC38+CC39+CC40</f>
        <v>0</v>
      </c>
      <c r="CD41" s="47">
        <f>CD35+CD36+CD37+CD38+CD39+CD40</f>
        <v>920</v>
      </c>
      <c r="CE41" s="46">
        <f t="shared" si="30"/>
        <v>920</v>
      </c>
      <c r="CF41" s="51"/>
      <c r="CG41" s="47">
        <f>CG35+CG36+CG37+CG38+CG39+CG40</f>
        <v>12800</v>
      </c>
      <c r="CH41" s="46">
        <f t="shared" si="31"/>
        <v>12800</v>
      </c>
      <c r="CI41" s="47">
        <f>CI35+CI36+CI37+CI38+CI39+CI40</f>
        <v>414156</v>
      </c>
      <c r="CJ41" s="47">
        <f>CJ35+CJ36+CJ37+CJ38+CJ39+CJ40</f>
        <v>0</v>
      </c>
      <c r="CK41" s="46">
        <f t="shared" si="32"/>
        <v>414156</v>
      </c>
      <c r="CL41" s="47">
        <f aca="true" t="shared" si="58" ref="CL41:CY41">CL35+CL36+CL37+CL38+CL39+CL40</f>
        <v>2373729</v>
      </c>
      <c r="CM41" s="47">
        <f t="shared" si="58"/>
        <v>0</v>
      </c>
      <c r="CN41" s="47">
        <f t="shared" si="58"/>
        <v>2373729</v>
      </c>
      <c r="CO41" s="47">
        <f t="shared" si="58"/>
        <v>32971</v>
      </c>
      <c r="CP41" s="47">
        <f t="shared" si="58"/>
        <v>49386</v>
      </c>
      <c r="CQ41" s="47">
        <f t="shared" si="58"/>
        <v>82357</v>
      </c>
      <c r="CR41" s="47">
        <f t="shared" si="58"/>
        <v>102000</v>
      </c>
      <c r="CS41" s="47">
        <f t="shared" si="58"/>
        <v>32000</v>
      </c>
      <c r="CT41" s="47">
        <f t="shared" si="58"/>
        <v>134000</v>
      </c>
      <c r="CU41" s="47">
        <f>CU35+CU36+CU37+CU38+CU39+CU40</f>
        <v>0</v>
      </c>
      <c r="CV41" s="47">
        <f>CV35+CV36+CV37+CV38+CV39+CV40</f>
        <v>65456</v>
      </c>
      <c r="CW41" s="47">
        <f>CW35+CW36+CW37+CW38+CW39+CW40</f>
        <v>65456</v>
      </c>
      <c r="CX41" s="47">
        <f t="shared" si="58"/>
        <v>3135825</v>
      </c>
      <c r="CY41" s="47">
        <f t="shared" si="58"/>
        <v>287126</v>
      </c>
      <c r="CZ41" s="46">
        <f t="shared" si="37"/>
        <v>3422951</v>
      </c>
      <c r="DA41" s="47">
        <f>DA35+DA36+DA37+DA38+DA39+DA40</f>
        <v>398050</v>
      </c>
      <c r="DB41" s="47">
        <f>DB35+DB36+DB37+DB38+DB39+DB40</f>
        <v>0</v>
      </c>
      <c r="DC41" s="46">
        <f t="shared" si="38"/>
        <v>398050</v>
      </c>
      <c r="DD41" s="47">
        <f>DD35+DD36+DD37+DD38+DD39+DD40</f>
        <v>442044</v>
      </c>
      <c r="DE41" s="47">
        <f aca="true" t="shared" si="59" ref="DE41:DU41">DE35+DE36+DE37+DE38+DE39+DE40</f>
        <v>0</v>
      </c>
      <c r="DF41" s="47">
        <f t="shared" si="59"/>
        <v>442044</v>
      </c>
      <c r="DG41" s="21">
        <f t="shared" si="40"/>
        <v>178817736.43</v>
      </c>
      <c r="DH41" s="21">
        <f t="shared" si="51"/>
        <v>2650046</v>
      </c>
      <c r="DI41" s="21">
        <f t="shared" si="41"/>
        <v>181467782.43</v>
      </c>
      <c r="DJ41" s="46">
        <f t="shared" si="42"/>
        <v>212000</v>
      </c>
      <c r="DK41" s="46">
        <f t="shared" si="43"/>
        <v>65000</v>
      </c>
      <c r="DL41" s="46">
        <f t="shared" si="44"/>
        <v>277000</v>
      </c>
      <c r="DM41" s="47">
        <f t="shared" si="59"/>
        <v>0</v>
      </c>
      <c r="DN41" s="47">
        <f t="shared" si="59"/>
        <v>25000</v>
      </c>
      <c r="DO41" s="47">
        <f>DO35+DO36+DO37+DO38+DO39+DO40</f>
        <v>25000</v>
      </c>
      <c r="DP41" s="47">
        <f t="shared" si="59"/>
        <v>125000</v>
      </c>
      <c r="DQ41" s="47">
        <f t="shared" si="59"/>
        <v>0</v>
      </c>
      <c r="DR41" s="47">
        <f t="shared" si="59"/>
        <v>125000</v>
      </c>
      <c r="DS41" s="47">
        <f t="shared" si="59"/>
        <v>87000</v>
      </c>
      <c r="DT41" s="47">
        <f t="shared" si="59"/>
        <v>40000</v>
      </c>
      <c r="DU41" s="47">
        <f t="shared" si="59"/>
        <v>127000</v>
      </c>
      <c r="DV41" s="46">
        <f t="shared" si="48"/>
        <v>212000</v>
      </c>
      <c r="DW41" s="46">
        <f t="shared" si="49"/>
        <v>65000</v>
      </c>
      <c r="DX41" s="46">
        <f t="shared" si="50"/>
        <v>277000</v>
      </c>
      <c r="DY41" s="22">
        <f t="shared" si="57"/>
        <v>179029736.43</v>
      </c>
      <c r="DZ41" s="22">
        <f t="shared" si="57"/>
        <v>2715046</v>
      </c>
      <c r="EA41" s="22">
        <f t="shared" si="57"/>
        <v>181744782.43</v>
      </c>
      <c r="EB41" s="45"/>
    </row>
    <row r="42" spans="9:132" ht="33" customHeight="1">
      <c r="I42" s="100"/>
      <c r="J42" s="100"/>
      <c r="K42" s="100"/>
      <c r="L42" s="10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3"/>
      <c r="AD42" s="32"/>
      <c r="AE42" s="32"/>
      <c r="AF42" s="53"/>
      <c r="AG42" s="32"/>
      <c r="AH42" s="32"/>
      <c r="AI42" s="53"/>
      <c r="AJ42" s="32"/>
      <c r="AK42" s="32"/>
      <c r="AL42" s="53"/>
      <c r="AM42" s="32"/>
      <c r="AN42" s="32"/>
      <c r="AO42" s="53"/>
      <c r="AP42" s="32"/>
      <c r="AQ42" s="32"/>
      <c r="AR42" s="53"/>
      <c r="AS42" s="32"/>
      <c r="AT42" s="32"/>
      <c r="AU42" s="32"/>
      <c r="AV42" s="32"/>
      <c r="AW42" s="32"/>
      <c r="AX42" s="53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53"/>
      <c r="BQ42" s="32"/>
      <c r="BR42" s="32"/>
      <c r="BS42" s="53"/>
      <c r="BT42" s="32"/>
      <c r="BU42" s="32"/>
      <c r="BV42" s="53"/>
      <c r="BW42" s="32"/>
      <c r="BX42" s="32"/>
      <c r="BY42" s="53"/>
      <c r="BZ42" s="32"/>
      <c r="CA42" s="32"/>
      <c r="CB42" s="53"/>
      <c r="CC42" s="32"/>
      <c r="CD42" s="32"/>
      <c r="CE42" s="53"/>
      <c r="CF42" s="32"/>
      <c r="CG42" s="32"/>
      <c r="CH42" s="53"/>
      <c r="CI42" s="32"/>
      <c r="CJ42" s="32"/>
      <c r="CK42" s="53"/>
      <c r="CL42" s="32"/>
      <c r="CM42" s="32"/>
      <c r="CN42" s="53"/>
      <c r="CO42" s="32"/>
      <c r="CP42" s="32"/>
      <c r="CQ42" s="53"/>
      <c r="CR42" s="32"/>
      <c r="CS42" s="32"/>
      <c r="CT42" s="53"/>
      <c r="CU42" s="32"/>
      <c r="CV42" s="32"/>
      <c r="CW42" s="53"/>
      <c r="CX42" s="32"/>
      <c r="CY42" s="32"/>
      <c r="CZ42" s="53"/>
      <c r="DA42" s="32"/>
      <c r="DB42" s="32"/>
      <c r="DC42" s="53"/>
      <c r="DD42" s="32"/>
      <c r="DE42" s="32"/>
      <c r="DF42" s="53"/>
      <c r="DG42" s="32"/>
      <c r="DH42" s="32"/>
      <c r="DI42" s="5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3"/>
      <c r="DZ42" s="17"/>
      <c r="EA42" s="17"/>
      <c r="EB42" s="17"/>
    </row>
    <row r="43" spans="2:129" ht="15.75">
      <c r="B43" s="4"/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5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</row>
    <row r="44" spans="3:129" ht="15.75">
      <c r="C44" s="7"/>
      <c r="D44" s="7"/>
      <c r="E44" s="7"/>
      <c r="F44" s="7"/>
      <c r="G44" s="7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25"/>
    </row>
    <row r="49" spans="130:132" ht="15.75">
      <c r="DZ49" s="6"/>
      <c r="EA49" s="6"/>
      <c r="EB49" s="6"/>
    </row>
  </sheetData>
  <sheetProtection/>
  <mergeCells count="109">
    <mergeCell ref="DJ8:DL12"/>
    <mergeCell ref="BQ8:DF8"/>
    <mergeCell ref="BT13:BV13"/>
    <mergeCell ref="BQ13:BS13"/>
    <mergeCell ref="CI12:CK12"/>
    <mergeCell ref="DJ13:DL13"/>
    <mergeCell ref="CU12:CW12"/>
    <mergeCell ref="DP13:DR13"/>
    <mergeCell ref="DS13:DU13"/>
    <mergeCell ref="CX12:CZ12"/>
    <mergeCell ref="BZ13:CB13"/>
    <mergeCell ref="CC12:CE12"/>
    <mergeCell ref="CC13:CE13"/>
    <mergeCell ref="CF12:CH12"/>
    <mergeCell ref="CF13:CH13"/>
    <mergeCell ref="DV8:DX12"/>
    <mergeCell ref="DM11:DO12"/>
    <mergeCell ref="DP11:DU11"/>
    <mergeCell ref="DP12:DR12"/>
    <mergeCell ref="DS12:DU12"/>
    <mergeCell ref="DP8:DU8"/>
    <mergeCell ref="DM8:DO8"/>
    <mergeCell ref="DM9:DU10"/>
    <mergeCell ref="I4:L4"/>
    <mergeCell ref="I3:L3"/>
    <mergeCell ref="CO12:CQ12"/>
    <mergeCell ref="CR12:CT12"/>
    <mergeCell ref="DG8:DI12"/>
    <mergeCell ref="DA12:DC12"/>
    <mergeCell ref="BQ9:DF10"/>
    <mergeCell ref="BT11:BV12"/>
    <mergeCell ref="BW12:BY12"/>
    <mergeCell ref="AJ8:BG8"/>
    <mergeCell ref="R2:U2"/>
    <mergeCell ref="L11:N12"/>
    <mergeCell ref="AA11:AC12"/>
    <mergeCell ref="C6:T6"/>
    <mergeCell ref="R3:S3"/>
    <mergeCell ref="I11:K12"/>
    <mergeCell ref="I8:Q9"/>
    <mergeCell ref="I10:Q10"/>
    <mergeCell ref="O11:Q12"/>
    <mergeCell ref="I2:L2"/>
    <mergeCell ref="A41:B41"/>
    <mergeCell ref="A35:B35"/>
    <mergeCell ref="A8:A12"/>
    <mergeCell ref="B8:B12"/>
    <mergeCell ref="A36:B36"/>
    <mergeCell ref="R8:AI9"/>
    <mergeCell ref="AG11:AI12"/>
    <mergeCell ref="X11:Z12"/>
    <mergeCell ref="X13:Z13"/>
    <mergeCell ref="AA13:AC13"/>
    <mergeCell ref="C8:E9"/>
    <mergeCell ref="C11:E12"/>
    <mergeCell ref="C13:E13"/>
    <mergeCell ref="AG13:AI13"/>
    <mergeCell ref="BB13:BD13"/>
    <mergeCell ref="AY13:BA13"/>
    <mergeCell ref="AP13:AR13"/>
    <mergeCell ref="F8:H9"/>
    <mergeCell ref="F11:H12"/>
    <mergeCell ref="AP12:AR12"/>
    <mergeCell ref="I42:L42"/>
    <mergeCell ref="R11:T12"/>
    <mergeCell ref="R13:T13"/>
    <mergeCell ref="F13:H13"/>
    <mergeCell ref="C10:H10"/>
    <mergeCell ref="U11:W12"/>
    <mergeCell ref="I13:K13"/>
    <mergeCell ref="L13:N13"/>
    <mergeCell ref="U13:W13"/>
    <mergeCell ref="R10:AI10"/>
    <mergeCell ref="AJ9:BG10"/>
    <mergeCell ref="AM11:BG11"/>
    <mergeCell ref="AD11:AF12"/>
    <mergeCell ref="AD13:AF13"/>
    <mergeCell ref="BB12:BD12"/>
    <mergeCell ref="BH12:BJ12"/>
    <mergeCell ref="AJ13:AL13"/>
    <mergeCell ref="AM12:AO12"/>
    <mergeCell ref="AY12:BA12"/>
    <mergeCell ref="BE12:BG12"/>
    <mergeCell ref="AM13:AO13"/>
    <mergeCell ref="AS12:AU12"/>
    <mergeCell ref="AV12:AX12"/>
    <mergeCell ref="BK13:BM13"/>
    <mergeCell ref="BK12:BM12"/>
    <mergeCell ref="BH13:BJ13"/>
    <mergeCell ref="BE13:BG13"/>
    <mergeCell ref="CI13:CK13"/>
    <mergeCell ref="BN12:BP12"/>
    <mergeCell ref="BQ11:BS12"/>
    <mergeCell ref="BN13:BP13"/>
    <mergeCell ref="BW11:DF11"/>
    <mergeCell ref="DD12:DF12"/>
    <mergeCell ref="DA13:DC13"/>
    <mergeCell ref="DD13:DF13"/>
    <mergeCell ref="BZ12:CB12"/>
    <mergeCell ref="AJ11:AL12"/>
    <mergeCell ref="O13:Q13"/>
    <mergeCell ref="DY8:EA13"/>
    <mergeCell ref="CX13:CZ13"/>
    <mergeCell ref="BH9:BP10"/>
    <mergeCell ref="BH8:BP8"/>
    <mergeCell ref="BH11:BP11"/>
    <mergeCell ref="CL12:CN12"/>
    <mergeCell ref="CL13:CN13"/>
    <mergeCell ref="BW13:BY13"/>
  </mergeCells>
  <printOptions/>
  <pageMargins left="0.42" right="0.3937007874015748" top="0.5905511811023623" bottom="0.2362204724409449" header="1.3385826771653544" footer="0.1968503937007874"/>
  <pageSetup fitToHeight="3" fitToWidth="3" horizontalDpi="600" verticalDpi="600" orientation="landscape" paperSize="9" scale="40" r:id="rId1"/>
  <headerFooter alignWithMargins="0">
    <oddFooter>&amp;C&amp;12&amp;P</oddFooter>
  </headerFooter>
  <colBreaks count="7" manualBreakCount="7">
    <brk id="20" max="40" man="1"/>
    <brk id="35" max="40" man="1"/>
    <brk id="56" max="40" man="1"/>
    <brk id="74" max="40" man="1"/>
    <brk id="95" max="40" man="1"/>
    <brk id="113" max="40" man="1"/>
    <brk id="1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2018-08-02T14:16:07Z</cp:lastPrinted>
  <dcterms:created xsi:type="dcterms:W3CDTF">2000-04-21T05:48:10Z</dcterms:created>
  <dcterms:modified xsi:type="dcterms:W3CDTF">2018-08-02T15:02:53Z</dcterms:modified>
  <cp:category/>
  <cp:version/>
  <cp:contentType/>
  <cp:contentStatus/>
</cp:coreProperties>
</file>