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'2017'!$8:$11</definedName>
  </definedNames>
  <calcPr fullCalcOnLoad="1"/>
</workbook>
</file>

<file path=xl/sharedStrings.xml><?xml version="1.0" encoding="utf-8"?>
<sst xmlns="http://schemas.openxmlformats.org/spreadsheetml/2006/main" count="90" uniqueCount="76">
  <si>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</si>
  <si>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</si>
  <si>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</si>
  <si>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</si>
  <si>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</si>
  <si>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</si>
  <si>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</si>
  <si>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</si>
  <si>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</si>
  <si>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</si>
  <si>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</si>
  <si>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</si>
  <si>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</si>
  <si>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</si>
  <si>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</si>
  <si>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</si>
  <si>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</si>
  <si>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</si>
  <si>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оренду майна бюджетних установ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</si>
  <si>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</si>
  <si>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</si>
  <si>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</si>
  <si>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</si>
  <si>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 xml:space="preserve">Офіційні трансферти </t>
  </si>
  <si>
    <t>Податок на доходи фізичних осіб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</si>
  <si>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</si>
  <si>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</si>
  <si>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</si>
  <si>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</si>
  <si>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</si>
  <si>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</si>
  <si>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</si>
  <si>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</si>
  <si>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</si>
  <si>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</si>
  <si>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</si>
  <si>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Податок на прибуток підприємств та фінансових установ комунальної власності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</si>
  <si>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</si>
  <si>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</si>
  <si>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</si>
  <si>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</si>
  <si>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</si>
  <si>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</si>
  <si>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</si>
  <si>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</si>
  <si>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</si>
  <si>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Відсоток виконання до затверджених показників (%)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</si>
  <si>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</si>
  <si>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</si>
  <si>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</si>
  <si>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</si>
  <si>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</si>
  <si>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</si>
  <si>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Базова дотація</t>
  </si>
  <si>
    <t>Медична субвенція з державного бюджету місцевим бюджетам</t>
  </si>
  <si>
    <t>сьомого скликання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</si>
  <si>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</si>
  <si>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</si>
  <si>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І.В.Клігунова</t>
  </si>
  <si>
    <t>Освітня субвенція з державного бюджету місцевим бюджетам</t>
  </si>
  <si>
    <t>Стабілізаційна дотація</t>
  </si>
  <si>
    <t>Субвенція за рахунок залишку коштів освітньої субвенції з державного бюджету місцевим бюджетам, що утворилась на початок бюджетного періоду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</si>
  <si>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 для суспільних потреб земельних ділянок та розміщення на них інших об'єктів нерухомого майна, що перебувають у приватній власності фізичних, або юридичних осіб</t>
  </si>
  <si>
    <t>Фактично надійшло за  2016 рік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</si>
  <si>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</si>
  <si>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І чи ІІ групи внаслідок психічних захворювань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</si>
  <si>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</si>
  <si>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</si>
  <si>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</si>
  <si>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Затверджено з урахуванням змін на 2017 рік</t>
  </si>
  <si>
    <t>Фактично надійшло за  2017 рік</t>
  </si>
  <si>
    <t>ДОХОДИ  КОНОТОПСЬКОГО РАЙОННОГО  БЮДЖЕТУ  ЗА    2017 РІК</t>
  </si>
  <si>
    <t>Відхилення фактичних надходжень  2017 року від фактичних надходжень 2016 року</t>
  </si>
  <si>
    <t>від 28.02.2018 року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</si>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</sst>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200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10" xfId="0" applyFont="1" applyBorder="1" applyAlignment="1">
      <alignment wrapText="1"/>
    </xf>
    <xf numFmtId="1" fontId="3" fillId="0" borderId="11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justify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75" zoomScaleNormal="75" zoomScaleSheetLayoutView="75" zoomScalePageLayoutView="0" workbookViewId="0" topLeftCell="A1">
      <pane xSplit="2" ySplit="11" topLeftCell="E6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23" sqref="O23:Q24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7" width="13.57421875" style="0" customWidth="1"/>
    <col min="8" max="8" width="14.7109375" style="0" customWidth="1"/>
    <col min="9" max="9" width="14.57421875" style="0" customWidth="1"/>
    <col min="10" max="10" width="12.140625" style="0" customWidth="1"/>
    <col min="11" max="11" width="14.8515625" style="0" customWidth="1"/>
    <col min="12" max="12" width="14.28125" style="0" customWidth="1"/>
    <col min="13" max="13" width="11.7109375" style="0" customWidth="1"/>
    <col min="14" max="14" width="14.003906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19</v>
      </c>
    </row>
    <row r="2" spans="8:15" ht="15.75">
      <c r="H2" s="1"/>
      <c r="O2" s="30" t="s">
        <v>20</v>
      </c>
    </row>
    <row r="3" spans="8:15" ht="15.75">
      <c r="H3" s="1"/>
      <c r="O3" s="30" t="s">
        <v>55</v>
      </c>
    </row>
    <row r="4" spans="8:15" ht="15.75">
      <c r="H4" s="1"/>
      <c r="O4" s="30" t="s">
        <v>73</v>
      </c>
    </row>
    <row r="5" spans="7:8" ht="1.5" customHeight="1">
      <c r="G5" s="1"/>
      <c r="H5" s="1"/>
    </row>
    <row r="6" spans="1:17" ht="21.75" customHeight="1">
      <c r="A6" s="37" t="s">
        <v>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ht="13.5" customHeight="1">
      <c r="Q7" s="6" t="s">
        <v>34</v>
      </c>
    </row>
    <row r="8" spans="1:17" ht="62.25" customHeight="1">
      <c r="A8" s="40" t="s">
        <v>0</v>
      </c>
      <c r="B8" s="43" t="s">
        <v>1</v>
      </c>
      <c r="C8" s="45" t="s">
        <v>63</v>
      </c>
      <c r="D8" s="46"/>
      <c r="E8" s="47"/>
      <c r="F8" s="38" t="s">
        <v>69</v>
      </c>
      <c r="G8" s="44"/>
      <c r="H8" s="39"/>
      <c r="I8" s="45" t="s">
        <v>70</v>
      </c>
      <c r="J8" s="46"/>
      <c r="K8" s="47"/>
      <c r="L8" s="38" t="s">
        <v>72</v>
      </c>
      <c r="M8" s="44"/>
      <c r="N8" s="39"/>
      <c r="O8" s="45" t="s">
        <v>46</v>
      </c>
      <c r="P8" s="46"/>
      <c r="Q8" s="47"/>
    </row>
    <row r="9" spans="1:17" ht="28.5" customHeight="1">
      <c r="A9" s="41"/>
      <c r="B9" s="43"/>
      <c r="C9" s="43" t="s">
        <v>2</v>
      </c>
      <c r="D9" s="34" t="s">
        <v>3</v>
      </c>
      <c r="E9" s="36" t="s">
        <v>4</v>
      </c>
      <c r="F9" s="43" t="s">
        <v>2</v>
      </c>
      <c r="G9" s="48" t="s">
        <v>3</v>
      </c>
      <c r="H9" s="36" t="s">
        <v>4</v>
      </c>
      <c r="I9" s="43" t="s">
        <v>2</v>
      </c>
      <c r="J9" s="34" t="s">
        <v>3</v>
      </c>
      <c r="K9" s="36" t="s">
        <v>4</v>
      </c>
      <c r="L9" s="43" t="s">
        <v>2</v>
      </c>
      <c r="M9" s="34" t="s">
        <v>3</v>
      </c>
      <c r="N9" s="36" t="s">
        <v>4</v>
      </c>
      <c r="O9" s="43" t="s">
        <v>2</v>
      </c>
      <c r="P9" s="34" t="s">
        <v>3</v>
      </c>
      <c r="Q9" s="36" t="s">
        <v>4</v>
      </c>
    </row>
    <row r="10" spans="1:17" ht="7.5" customHeight="1">
      <c r="A10" s="42"/>
      <c r="B10" s="43"/>
      <c r="C10" s="43"/>
      <c r="D10" s="35"/>
      <c r="E10" s="36"/>
      <c r="F10" s="43"/>
      <c r="G10" s="49"/>
      <c r="H10" s="36"/>
      <c r="I10" s="43"/>
      <c r="J10" s="35"/>
      <c r="K10" s="36"/>
      <c r="L10" s="43"/>
      <c r="M10" s="35"/>
      <c r="N10" s="36"/>
      <c r="O10" s="43"/>
      <c r="P10" s="35"/>
      <c r="Q10" s="36"/>
    </row>
    <row r="11" spans="1:17" s="11" customFormat="1" ht="12.75">
      <c r="A11" s="10">
        <v>1</v>
      </c>
      <c r="B11" s="10">
        <v>2</v>
      </c>
      <c r="C11" s="10">
        <v>9</v>
      </c>
      <c r="D11" s="10">
        <v>10</v>
      </c>
      <c r="E11" s="10" t="s">
        <v>38</v>
      </c>
      <c r="F11" s="10">
        <v>6</v>
      </c>
      <c r="G11" s="10">
        <v>7</v>
      </c>
      <c r="H11" s="10" t="s">
        <v>37</v>
      </c>
      <c r="I11" s="10">
        <v>9</v>
      </c>
      <c r="J11" s="10">
        <v>10</v>
      </c>
      <c r="K11" s="10" t="s">
        <v>38</v>
      </c>
      <c r="L11" s="10" t="s">
        <v>39</v>
      </c>
      <c r="M11" s="10" t="s">
        <v>40</v>
      </c>
      <c r="N11" s="10" t="s">
        <v>41</v>
      </c>
      <c r="O11" s="26" t="s">
        <v>42</v>
      </c>
      <c r="P11" s="26" t="s">
        <v>43</v>
      </c>
      <c r="Q11" s="28" t="s">
        <v>44</v>
      </c>
    </row>
    <row r="12" spans="1:17" ht="15.75">
      <c r="A12" s="2">
        <v>10000000</v>
      </c>
      <c r="B12" s="16" t="s">
        <v>5</v>
      </c>
      <c r="C12" s="17">
        <f>C13</f>
        <v>34940934.67</v>
      </c>
      <c r="D12" s="17">
        <f>D13+D18</f>
        <v>0</v>
      </c>
      <c r="E12" s="17">
        <f>C12+D12</f>
        <v>34940934.67</v>
      </c>
      <c r="F12" s="17">
        <f>F13</f>
        <v>49451278</v>
      </c>
      <c r="G12" s="17">
        <f>G13+G18</f>
        <v>0</v>
      </c>
      <c r="H12" s="17">
        <f>F12+G12</f>
        <v>49451278</v>
      </c>
      <c r="I12" s="17">
        <f>I13</f>
        <v>51871433.59</v>
      </c>
      <c r="J12" s="17">
        <f>J13+J18</f>
        <v>0</v>
      </c>
      <c r="K12" s="17">
        <f>I12+J12</f>
        <v>51871433.59</v>
      </c>
      <c r="L12" s="17">
        <f>I12-C12</f>
        <v>16930498.92</v>
      </c>
      <c r="M12" s="17">
        <f>J12-D12</f>
        <v>0</v>
      </c>
      <c r="N12" s="17">
        <f>K12-E12</f>
        <v>16930498.92</v>
      </c>
      <c r="O12" s="27">
        <f aca="true" t="shared" si="0" ref="O12:O27">I12/F12*100</f>
        <v>104.89402031227586</v>
      </c>
      <c r="P12" s="27"/>
      <c r="Q12" s="27">
        <f aca="true" t="shared" si="1" ref="Q12:Q36">K12/H12*100</f>
        <v>104.89402031227586</v>
      </c>
    </row>
    <row r="13" spans="1:17" ht="31.5">
      <c r="A13" s="2">
        <v>11000000</v>
      </c>
      <c r="B13" s="15" t="s">
        <v>6</v>
      </c>
      <c r="C13" s="17">
        <f>C14+C18</f>
        <v>34940934.67</v>
      </c>
      <c r="D13" s="17"/>
      <c r="E13" s="17">
        <f aca="true" t="shared" si="2" ref="E13:E28">C13+D13</f>
        <v>34940934.67</v>
      </c>
      <c r="F13" s="17">
        <f>F14+F18</f>
        <v>49451278</v>
      </c>
      <c r="G13" s="17"/>
      <c r="H13" s="17">
        <f aca="true" t="shared" si="3" ref="H13:H31">F13+G13</f>
        <v>49451278</v>
      </c>
      <c r="I13" s="17">
        <f>I14+I18</f>
        <v>51871433.59</v>
      </c>
      <c r="J13" s="17"/>
      <c r="K13" s="17">
        <f aca="true" t="shared" si="4" ref="K13:K21">I13+J13</f>
        <v>51871433.59</v>
      </c>
      <c r="L13" s="17">
        <f aca="true" t="shared" si="5" ref="L13:L62">I13-C13</f>
        <v>16930498.92</v>
      </c>
      <c r="M13" s="17">
        <f aca="true" t="shared" si="6" ref="M13:M62">J13-D13</f>
        <v>0</v>
      </c>
      <c r="N13" s="17">
        <f aca="true" t="shared" si="7" ref="N13:N62">K13-E13</f>
        <v>16930498.92</v>
      </c>
      <c r="O13" s="27">
        <f t="shared" si="0"/>
        <v>104.89402031227586</v>
      </c>
      <c r="P13" s="27"/>
      <c r="Q13" s="27">
        <f t="shared" si="1"/>
        <v>104.89402031227586</v>
      </c>
    </row>
    <row r="14" spans="1:17" ht="15.75">
      <c r="A14" s="2">
        <v>11010000</v>
      </c>
      <c r="B14" s="15" t="s">
        <v>24</v>
      </c>
      <c r="C14" s="17">
        <f>C15+C16+C17</f>
        <v>34937991.67</v>
      </c>
      <c r="D14" s="17"/>
      <c r="E14" s="17">
        <f t="shared" si="2"/>
        <v>34937991.67</v>
      </c>
      <c r="F14" s="17">
        <f>F15+F16+F17</f>
        <v>49447448</v>
      </c>
      <c r="G14" s="17"/>
      <c r="H14" s="17">
        <f t="shared" si="3"/>
        <v>49447448</v>
      </c>
      <c r="I14" s="17">
        <f>I15+I16+I17</f>
        <v>51867603.59</v>
      </c>
      <c r="J14" s="17"/>
      <c r="K14" s="17">
        <f t="shared" si="4"/>
        <v>51867603.59</v>
      </c>
      <c r="L14" s="17">
        <f t="shared" si="5"/>
        <v>16929611.92</v>
      </c>
      <c r="M14" s="17">
        <f t="shared" si="6"/>
        <v>0</v>
      </c>
      <c r="N14" s="17">
        <f t="shared" si="7"/>
        <v>16929611.92</v>
      </c>
      <c r="O14" s="27">
        <f t="shared" si="0"/>
        <v>104.89439938336152</v>
      </c>
      <c r="P14" s="27"/>
      <c r="Q14" s="27">
        <f t="shared" si="1"/>
        <v>104.89439938336152</v>
      </c>
    </row>
    <row r="15" spans="1:17" ht="45.75" customHeight="1">
      <c r="A15" s="4">
        <v>11010100</v>
      </c>
      <c r="B15" s="14" t="s">
        <v>27</v>
      </c>
      <c r="C15" s="18">
        <v>21565706.73</v>
      </c>
      <c r="D15" s="18"/>
      <c r="E15" s="18">
        <f t="shared" si="2"/>
        <v>21565706.73</v>
      </c>
      <c r="F15" s="18">
        <v>31777626</v>
      </c>
      <c r="G15" s="18"/>
      <c r="H15" s="18">
        <f t="shared" si="3"/>
        <v>31777626</v>
      </c>
      <c r="I15" s="18">
        <v>33641651.07</v>
      </c>
      <c r="J15" s="18"/>
      <c r="K15" s="18">
        <f t="shared" si="4"/>
        <v>33641651.07</v>
      </c>
      <c r="L15" s="18">
        <f t="shared" si="5"/>
        <v>12075944.34</v>
      </c>
      <c r="M15" s="18">
        <f t="shared" si="6"/>
        <v>0</v>
      </c>
      <c r="N15" s="18">
        <f t="shared" si="7"/>
        <v>12075944.34</v>
      </c>
      <c r="O15" s="29">
        <f t="shared" si="0"/>
        <v>105.86584117391273</v>
      </c>
      <c r="P15" s="29"/>
      <c r="Q15" s="29">
        <f t="shared" si="1"/>
        <v>105.86584117391273</v>
      </c>
    </row>
    <row r="16" spans="1:17" ht="44.25" customHeight="1">
      <c r="A16" s="4">
        <v>11010400</v>
      </c>
      <c r="B16" s="14" t="s">
        <v>28</v>
      </c>
      <c r="C16" s="18">
        <v>13077830.08</v>
      </c>
      <c r="D16" s="18"/>
      <c r="E16" s="18">
        <f t="shared" si="2"/>
        <v>13077830.08</v>
      </c>
      <c r="F16" s="18">
        <v>17186148</v>
      </c>
      <c r="G16" s="18"/>
      <c r="H16" s="18">
        <f t="shared" si="3"/>
        <v>17186148</v>
      </c>
      <c r="I16" s="18">
        <v>17740900.53</v>
      </c>
      <c r="J16" s="18"/>
      <c r="K16" s="18">
        <f t="shared" si="4"/>
        <v>17740900.53</v>
      </c>
      <c r="L16" s="18">
        <f t="shared" si="5"/>
        <v>4663070.450000001</v>
      </c>
      <c r="M16" s="18">
        <f t="shared" si="6"/>
        <v>0</v>
      </c>
      <c r="N16" s="18">
        <f t="shared" si="7"/>
        <v>4663070.450000001</v>
      </c>
      <c r="O16" s="29">
        <f t="shared" si="0"/>
        <v>103.22790499651231</v>
      </c>
      <c r="P16" s="29"/>
      <c r="Q16" s="29">
        <f t="shared" si="1"/>
        <v>103.22790499651231</v>
      </c>
    </row>
    <row r="17" spans="1:17" ht="49.5" customHeight="1">
      <c r="A17" s="4">
        <v>11010500</v>
      </c>
      <c r="B17" s="14" t="s">
        <v>29</v>
      </c>
      <c r="C17" s="18">
        <v>294454.86</v>
      </c>
      <c r="D17" s="18"/>
      <c r="E17" s="18">
        <f t="shared" si="2"/>
        <v>294454.86</v>
      </c>
      <c r="F17" s="18">
        <v>483674</v>
      </c>
      <c r="G17" s="18"/>
      <c r="H17" s="18">
        <f t="shared" si="3"/>
        <v>483674</v>
      </c>
      <c r="I17" s="18">
        <v>485051.99</v>
      </c>
      <c r="J17" s="18"/>
      <c r="K17" s="18">
        <f t="shared" si="4"/>
        <v>485051.99</v>
      </c>
      <c r="L17" s="18">
        <f t="shared" si="5"/>
        <v>190597.13</v>
      </c>
      <c r="M17" s="18">
        <f t="shared" si="6"/>
        <v>0</v>
      </c>
      <c r="N17" s="18">
        <f t="shared" si="7"/>
        <v>190597.13</v>
      </c>
      <c r="O17" s="29">
        <f t="shared" si="0"/>
        <v>100.2849005735268</v>
      </c>
      <c r="P17" s="29"/>
      <c r="Q17" s="29">
        <f t="shared" si="1"/>
        <v>100.2849005735268</v>
      </c>
    </row>
    <row r="18" spans="1:17" ht="15.75">
      <c r="A18" s="2">
        <v>11020000</v>
      </c>
      <c r="B18" s="3" t="s">
        <v>7</v>
      </c>
      <c r="C18" s="17">
        <f>C19</f>
        <v>2943</v>
      </c>
      <c r="D18" s="17"/>
      <c r="E18" s="17">
        <f t="shared" si="2"/>
        <v>2943</v>
      </c>
      <c r="F18" s="17">
        <f>F19</f>
        <v>3830</v>
      </c>
      <c r="G18" s="17"/>
      <c r="H18" s="17">
        <f t="shared" si="3"/>
        <v>3830</v>
      </c>
      <c r="I18" s="17">
        <f>I19</f>
        <v>3830</v>
      </c>
      <c r="J18" s="17"/>
      <c r="K18" s="17">
        <f t="shared" si="4"/>
        <v>3830</v>
      </c>
      <c r="L18" s="17">
        <f t="shared" si="5"/>
        <v>887</v>
      </c>
      <c r="M18" s="17">
        <f t="shared" si="6"/>
        <v>0</v>
      </c>
      <c r="N18" s="17">
        <f t="shared" si="7"/>
        <v>887</v>
      </c>
      <c r="O18" s="27">
        <f t="shared" si="0"/>
        <v>100</v>
      </c>
      <c r="P18" s="27"/>
      <c r="Q18" s="27">
        <f t="shared" si="1"/>
        <v>100</v>
      </c>
    </row>
    <row r="19" spans="1:17" ht="30.75" customHeight="1">
      <c r="A19" s="4">
        <v>11020200</v>
      </c>
      <c r="B19" s="12" t="s">
        <v>36</v>
      </c>
      <c r="C19" s="18">
        <v>2943</v>
      </c>
      <c r="D19" s="18"/>
      <c r="E19" s="18">
        <f t="shared" si="2"/>
        <v>2943</v>
      </c>
      <c r="F19" s="18">
        <v>3830</v>
      </c>
      <c r="G19" s="18"/>
      <c r="H19" s="18">
        <f t="shared" si="3"/>
        <v>3830</v>
      </c>
      <c r="I19" s="18">
        <v>3830</v>
      </c>
      <c r="J19" s="18"/>
      <c r="K19" s="18">
        <f t="shared" si="4"/>
        <v>3830</v>
      </c>
      <c r="L19" s="18">
        <f t="shared" si="5"/>
        <v>887</v>
      </c>
      <c r="M19" s="18">
        <f t="shared" si="6"/>
        <v>0</v>
      </c>
      <c r="N19" s="18">
        <f t="shared" si="7"/>
        <v>887</v>
      </c>
      <c r="O19" s="29">
        <f t="shared" si="0"/>
        <v>100</v>
      </c>
      <c r="P19" s="29"/>
      <c r="Q19" s="29">
        <f t="shared" si="1"/>
        <v>100</v>
      </c>
    </row>
    <row r="20" spans="1:17" ht="15.75">
      <c r="A20" s="2">
        <v>20000000</v>
      </c>
      <c r="B20" s="16" t="s">
        <v>8</v>
      </c>
      <c r="C20" s="17">
        <f>C21+C23+C28</f>
        <v>228104.47</v>
      </c>
      <c r="D20" s="17">
        <f>D28+D32</f>
        <v>1403884.26</v>
      </c>
      <c r="E20" s="17">
        <f t="shared" si="2"/>
        <v>1631988.73</v>
      </c>
      <c r="F20" s="17">
        <f>F21+F23+F28</f>
        <v>384126</v>
      </c>
      <c r="G20" s="17">
        <f>G28+G32</f>
        <v>790082</v>
      </c>
      <c r="H20" s="17">
        <f t="shared" si="3"/>
        <v>1174208</v>
      </c>
      <c r="I20" s="17">
        <f>I21+I23+I28</f>
        <v>387681.81</v>
      </c>
      <c r="J20" s="17">
        <f>J28+J32</f>
        <v>2200901.8600000003</v>
      </c>
      <c r="K20" s="17">
        <f t="shared" si="4"/>
        <v>2588583.6700000004</v>
      </c>
      <c r="L20" s="17">
        <f t="shared" si="5"/>
        <v>159577.34</v>
      </c>
      <c r="M20" s="17">
        <f t="shared" si="6"/>
        <v>797017.6000000003</v>
      </c>
      <c r="N20" s="17">
        <f t="shared" si="7"/>
        <v>956594.9400000004</v>
      </c>
      <c r="O20" s="27">
        <f t="shared" si="0"/>
        <v>100.92568844597866</v>
      </c>
      <c r="P20" s="27">
        <f>J20/G20*100</f>
        <v>278.56625767958263</v>
      </c>
      <c r="Q20" s="27">
        <f t="shared" si="1"/>
        <v>220.4535882910013</v>
      </c>
    </row>
    <row r="21" spans="1:17" ht="31.5">
      <c r="A21" s="2">
        <v>21000000</v>
      </c>
      <c r="B21" s="3" t="s">
        <v>9</v>
      </c>
      <c r="C21" s="17">
        <f>C22</f>
        <v>1687</v>
      </c>
      <c r="D21" s="17"/>
      <c r="E21" s="17">
        <f t="shared" si="2"/>
        <v>1687</v>
      </c>
      <c r="F21" s="17">
        <f>F22</f>
        <v>3466</v>
      </c>
      <c r="G21" s="17"/>
      <c r="H21" s="17">
        <f t="shared" si="3"/>
        <v>3466</v>
      </c>
      <c r="I21" s="17">
        <f>I22</f>
        <v>3522.1</v>
      </c>
      <c r="J21" s="17"/>
      <c r="K21" s="17">
        <f t="shared" si="4"/>
        <v>3522.1</v>
      </c>
      <c r="L21" s="17">
        <f t="shared" si="5"/>
        <v>1835.1</v>
      </c>
      <c r="M21" s="17">
        <f t="shared" si="6"/>
        <v>0</v>
      </c>
      <c r="N21" s="17">
        <f t="shared" si="7"/>
        <v>1835.1</v>
      </c>
      <c r="O21" s="29">
        <f t="shared" si="0"/>
        <v>101.61858049624928</v>
      </c>
      <c r="P21" s="27"/>
      <c r="Q21" s="29">
        <f t="shared" si="1"/>
        <v>101.61858049624928</v>
      </c>
    </row>
    <row r="22" spans="1:17" s="23" customFormat="1" ht="51" customHeight="1">
      <c r="A22" s="4">
        <v>21010300</v>
      </c>
      <c r="B22" s="13" t="s">
        <v>35</v>
      </c>
      <c r="C22" s="18">
        <v>1687</v>
      </c>
      <c r="D22" s="18"/>
      <c r="E22" s="18">
        <f t="shared" si="2"/>
        <v>1687</v>
      </c>
      <c r="F22" s="18">
        <v>3466</v>
      </c>
      <c r="G22" s="18"/>
      <c r="H22" s="18">
        <f t="shared" si="3"/>
        <v>3466</v>
      </c>
      <c r="I22" s="18">
        <v>3522.1</v>
      </c>
      <c r="J22" s="18"/>
      <c r="K22" s="18">
        <f aca="true" t="shared" si="8" ref="K22:K62">I22+J22</f>
        <v>3522.1</v>
      </c>
      <c r="L22" s="18">
        <f t="shared" si="5"/>
        <v>1835.1</v>
      </c>
      <c r="M22" s="18">
        <f t="shared" si="6"/>
        <v>0</v>
      </c>
      <c r="N22" s="18">
        <f t="shared" si="7"/>
        <v>1835.1</v>
      </c>
      <c r="O22" s="29">
        <f t="shared" si="0"/>
        <v>101.61858049624928</v>
      </c>
      <c r="P22" s="29"/>
      <c r="Q22" s="29">
        <f t="shared" si="1"/>
        <v>101.61858049624928</v>
      </c>
    </row>
    <row r="23" spans="1:17" ht="31.5">
      <c r="A23" s="2">
        <v>22000000</v>
      </c>
      <c r="B23" s="3" t="s">
        <v>10</v>
      </c>
      <c r="C23" s="17">
        <f>C24</f>
        <v>222220</v>
      </c>
      <c r="D23" s="17"/>
      <c r="E23" s="17">
        <f t="shared" si="2"/>
        <v>222220</v>
      </c>
      <c r="F23" s="17">
        <f>F24</f>
        <v>377250</v>
      </c>
      <c r="G23" s="17"/>
      <c r="H23" s="17">
        <f t="shared" si="3"/>
        <v>377250</v>
      </c>
      <c r="I23" s="17">
        <f>I24</f>
        <v>380750</v>
      </c>
      <c r="J23" s="17"/>
      <c r="K23" s="17">
        <f t="shared" si="8"/>
        <v>380750</v>
      </c>
      <c r="L23" s="17">
        <f t="shared" si="5"/>
        <v>158530</v>
      </c>
      <c r="M23" s="17">
        <f t="shared" si="6"/>
        <v>0</v>
      </c>
      <c r="N23" s="17">
        <f t="shared" si="7"/>
        <v>158530</v>
      </c>
      <c r="O23" s="27">
        <f t="shared" si="0"/>
        <v>100.92776673293571</v>
      </c>
      <c r="P23" s="27"/>
      <c r="Q23" s="27">
        <f t="shared" si="1"/>
        <v>100.92776673293571</v>
      </c>
    </row>
    <row r="24" spans="1:17" ht="15.75">
      <c r="A24" s="2">
        <v>22010000</v>
      </c>
      <c r="B24" s="3" t="s">
        <v>30</v>
      </c>
      <c r="C24" s="17">
        <f>C25+C26+C27</f>
        <v>222220</v>
      </c>
      <c r="D24" s="17"/>
      <c r="E24" s="17">
        <f t="shared" si="2"/>
        <v>222220</v>
      </c>
      <c r="F24" s="17">
        <f>F25+F26+F27</f>
        <v>377250</v>
      </c>
      <c r="G24" s="17"/>
      <c r="H24" s="17">
        <f t="shared" si="3"/>
        <v>377250</v>
      </c>
      <c r="I24" s="17">
        <f>I25+I26+I27</f>
        <v>380750</v>
      </c>
      <c r="J24" s="17"/>
      <c r="K24" s="17">
        <f t="shared" si="8"/>
        <v>380750</v>
      </c>
      <c r="L24" s="17">
        <f t="shared" si="5"/>
        <v>158530</v>
      </c>
      <c r="M24" s="17">
        <f t="shared" si="6"/>
        <v>0</v>
      </c>
      <c r="N24" s="17">
        <f t="shared" si="7"/>
        <v>158530</v>
      </c>
      <c r="O24" s="27">
        <f t="shared" si="0"/>
        <v>100.92776673293571</v>
      </c>
      <c r="P24" s="27"/>
      <c r="Q24" s="27">
        <f t="shared" si="1"/>
        <v>100.92776673293571</v>
      </c>
    </row>
    <row r="25" spans="1:17" ht="47.25" customHeight="1">
      <c r="A25" s="4">
        <v>22010300</v>
      </c>
      <c r="B25" s="13" t="s">
        <v>57</v>
      </c>
      <c r="C25" s="18">
        <v>31976</v>
      </c>
      <c r="D25" s="18"/>
      <c r="E25" s="18">
        <f t="shared" si="2"/>
        <v>31976</v>
      </c>
      <c r="F25" s="18">
        <v>24380</v>
      </c>
      <c r="G25" s="18"/>
      <c r="H25" s="18">
        <f t="shared" si="3"/>
        <v>24380</v>
      </c>
      <c r="I25" s="18">
        <v>25820</v>
      </c>
      <c r="J25" s="18"/>
      <c r="K25" s="18">
        <f t="shared" si="8"/>
        <v>25820</v>
      </c>
      <c r="L25" s="18">
        <f t="shared" si="5"/>
        <v>-6156</v>
      </c>
      <c r="M25" s="18">
        <f t="shared" si="6"/>
        <v>0</v>
      </c>
      <c r="N25" s="18">
        <f t="shared" si="7"/>
        <v>-6156</v>
      </c>
      <c r="O25" s="29">
        <f t="shared" si="0"/>
        <v>105.90648072190321</v>
      </c>
      <c r="P25" s="29"/>
      <c r="Q25" s="29">
        <f t="shared" si="1"/>
        <v>105.90648072190321</v>
      </c>
    </row>
    <row r="26" spans="1:17" ht="31.5">
      <c r="A26" s="4">
        <v>22012600</v>
      </c>
      <c r="B26" s="13" t="s">
        <v>56</v>
      </c>
      <c r="C26" s="18">
        <v>184764</v>
      </c>
      <c r="D26" s="18"/>
      <c r="E26" s="18">
        <f t="shared" si="2"/>
        <v>184764</v>
      </c>
      <c r="F26" s="18">
        <v>351910</v>
      </c>
      <c r="G26" s="18"/>
      <c r="H26" s="18">
        <f t="shared" si="3"/>
        <v>351910</v>
      </c>
      <c r="I26" s="18">
        <v>353970</v>
      </c>
      <c r="J26" s="18"/>
      <c r="K26" s="18">
        <f t="shared" si="8"/>
        <v>353970</v>
      </c>
      <c r="L26" s="18">
        <f t="shared" si="5"/>
        <v>169206</v>
      </c>
      <c r="M26" s="18">
        <f t="shared" si="6"/>
        <v>0</v>
      </c>
      <c r="N26" s="18">
        <f t="shared" si="7"/>
        <v>169206</v>
      </c>
      <c r="O26" s="29">
        <f t="shared" si="0"/>
        <v>100.58537694296837</v>
      </c>
      <c r="P26" s="29"/>
      <c r="Q26" s="29">
        <f t="shared" si="1"/>
        <v>100.58537694296837</v>
      </c>
    </row>
    <row r="27" spans="1:17" ht="94.5">
      <c r="A27" s="4">
        <v>22012900</v>
      </c>
      <c r="B27" s="33" t="s">
        <v>64</v>
      </c>
      <c r="C27" s="18">
        <v>5480</v>
      </c>
      <c r="D27" s="18"/>
      <c r="E27" s="18">
        <f t="shared" si="2"/>
        <v>5480</v>
      </c>
      <c r="F27" s="18">
        <v>960</v>
      </c>
      <c r="G27" s="18"/>
      <c r="H27" s="18">
        <f t="shared" si="3"/>
        <v>960</v>
      </c>
      <c r="I27" s="18">
        <v>960</v>
      </c>
      <c r="J27" s="18"/>
      <c r="K27" s="18">
        <f t="shared" si="8"/>
        <v>960</v>
      </c>
      <c r="L27" s="18">
        <f t="shared" si="5"/>
        <v>-4520</v>
      </c>
      <c r="M27" s="18"/>
      <c r="N27" s="18">
        <f t="shared" si="7"/>
        <v>-4520</v>
      </c>
      <c r="O27" s="29">
        <f t="shared" si="0"/>
        <v>100</v>
      </c>
      <c r="P27" s="29"/>
      <c r="Q27" s="29">
        <f t="shared" si="1"/>
        <v>100</v>
      </c>
    </row>
    <row r="28" spans="1:17" ht="15.75">
      <c r="A28" s="2">
        <v>24000000</v>
      </c>
      <c r="B28" s="3" t="s">
        <v>11</v>
      </c>
      <c r="C28" s="17">
        <f>C30</f>
        <v>4197.47</v>
      </c>
      <c r="D28" s="17">
        <f>D30</f>
        <v>0</v>
      </c>
      <c r="E28" s="17">
        <f t="shared" si="2"/>
        <v>4197.47</v>
      </c>
      <c r="F28" s="17">
        <f>F30</f>
        <v>3410</v>
      </c>
      <c r="G28" s="17">
        <f>G30</f>
        <v>0</v>
      </c>
      <c r="H28" s="17">
        <f t="shared" si="3"/>
        <v>3410</v>
      </c>
      <c r="I28" s="17">
        <f>I30</f>
        <v>3409.71</v>
      </c>
      <c r="J28" s="17">
        <f>J30</f>
        <v>0</v>
      </c>
      <c r="K28" s="17">
        <f t="shared" si="8"/>
        <v>3409.71</v>
      </c>
      <c r="L28" s="17">
        <f t="shared" si="5"/>
        <v>-787.7600000000002</v>
      </c>
      <c r="M28" s="17">
        <f t="shared" si="6"/>
        <v>0</v>
      </c>
      <c r="N28" s="17">
        <f t="shared" si="7"/>
        <v>-787.7600000000002</v>
      </c>
      <c r="O28" s="27">
        <f>I28/F28*100</f>
        <v>99.99149560117301</v>
      </c>
      <c r="P28" s="27"/>
      <c r="Q28" s="27">
        <f t="shared" si="1"/>
        <v>99.99149560117301</v>
      </c>
    </row>
    <row r="29" spans="1:17" ht="47.25" customHeight="1" hidden="1">
      <c r="A29" s="4">
        <v>24030000</v>
      </c>
      <c r="B29" s="5" t="s">
        <v>45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f t="shared" si="5"/>
        <v>0</v>
      </c>
      <c r="M29" s="18">
        <f t="shared" si="6"/>
        <v>0</v>
      </c>
      <c r="N29" s="18">
        <f t="shared" si="7"/>
        <v>0</v>
      </c>
      <c r="O29" s="29"/>
      <c r="P29" s="29"/>
      <c r="Q29" s="29"/>
    </row>
    <row r="30" spans="1:17" ht="15.75">
      <c r="A30" s="4">
        <v>24060000</v>
      </c>
      <c r="B30" s="5" t="s">
        <v>12</v>
      </c>
      <c r="C30" s="19">
        <f>C31</f>
        <v>4197.47</v>
      </c>
      <c r="D30" s="18"/>
      <c r="E30" s="18">
        <f aca="true" t="shared" si="9" ref="E30:E39">C30+D30</f>
        <v>4197.47</v>
      </c>
      <c r="F30" s="19">
        <f>F31</f>
        <v>3410</v>
      </c>
      <c r="G30" s="18"/>
      <c r="H30" s="18">
        <f t="shared" si="3"/>
        <v>3410</v>
      </c>
      <c r="I30" s="19">
        <f>I31</f>
        <v>3409.71</v>
      </c>
      <c r="J30" s="18"/>
      <c r="K30" s="18">
        <f t="shared" si="8"/>
        <v>3409.71</v>
      </c>
      <c r="L30" s="18">
        <f t="shared" si="5"/>
        <v>-787.7600000000002</v>
      </c>
      <c r="M30" s="18">
        <f t="shared" si="6"/>
        <v>0</v>
      </c>
      <c r="N30" s="18">
        <f t="shared" si="7"/>
        <v>-787.7600000000002</v>
      </c>
      <c r="O30" s="29">
        <f>I30/F30*100</f>
        <v>99.99149560117301</v>
      </c>
      <c r="P30" s="29"/>
      <c r="Q30" s="29">
        <f t="shared" si="1"/>
        <v>99.99149560117301</v>
      </c>
    </row>
    <row r="31" spans="1:17" ht="15.75">
      <c r="A31" s="4">
        <v>24060300</v>
      </c>
      <c r="B31" s="5" t="s">
        <v>12</v>
      </c>
      <c r="C31" s="19">
        <v>4197.47</v>
      </c>
      <c r="D31" s="18"/>
      <c r="E31" s="18">
        <f t="shared" si="9"/>
        <v>4197.47</v>
      </c>
      <c r="F31" s="19">
        <v>3410</v>
      </c>
      <c r="G31" s="18"/>
      <c r="H31" s="18">
        <f t="shared" si="3"/>
        <v>3410</v>
      </c>
      <c r="I31" s="19">
        <v>3409.71</v>
      </c>
      <c r="J31" s="18"/>
      <c r="K31" s="18">
        <f t="shared" si="8"/>
        <v>3409.71</v>
      </c>
      <c r="L31" s="18">
        <f t="shared" si="5"/>
        <v>-787.7600000000002</v>
      </c>
      <c r="M31" s="18">
        <f t="shared" si="6"/>
        <v>0</v>
      </c>
      <c r="N31" s="18">
        <f t="shared" si="7"/>
        <v>-787.7600000000002</v>
      </c>
      <c r="O31" s="29">
        <f>I31/F31*100</f>
        <v>99.99149560117301</v>
      </c>
      <c r="P31" s="29"/>
      <c r="Q31" s="29">
        <f t="shared" si="1"/>
        <v>99.99149560117301</v>
      </c>
    </row>
    <row r="32" spans="1:17" ht="15.75">
      <c r="A32" s="2">
        <v>25000000</v>
      </c>
      <c r="B32" s="3" t="s">
        <v>13</v>
      </c>
      <c r="C32" s="17">
        <f>C33+C37</f>
        <v>0</v>
      </c>
      <c r="D32" s="17">
        <f>D33+D37</f>
        <v>1403884.26</v>
      </c>
      <c r="E32" s="17">
        <f t="shared" si="9"/>
        <v>1403884.26</v>
      </c>
      <c r="F32" s="17"/>
      <c r="G32" s="17">
        <f>G33</f>
        <v>790082</v>
      </c>
      <c r="H32" s="17">
        <f aca="true" t="shared" si="10" ref="H32:H62">F32+G32</f>
        <v>790082</v>
      </c>
      <c r="I32" s="17">
        <f>I33+I37</f>
        <v>0</v>
      </c>
      <c r="J32" s="17">
        <f>J33+J37</f>
        <v>2200901.8600000003</v>
      </c>
      <c r="K32" s="17">
        <f t="shared" si="8"/>
        <v>2200901.8600000003</v>
      </c>
      <c r="L32" s="17">
        <f t="shared" si="5"/>
        <v>0</v>
      </c>
      <c r="M32" s="17">
        <f t="shared" si="6"/>
        <v>797017.6000000003</v>
      </c>
      <c r="N32" s="17">
        <f t="shared" si="7"/>
        <v>797017.6000000003</v>
      </c>
      <c r="O32" s="29"/>
      <c r="P32" s="27">
        <f>J32/G32*100</f>
        <v>278.56625767958263</v>
      </c>
      <c r="Q32" s="27">
        <f t="shared" si="1"/>
        <v>278.56625767958263</v>
      </c>
    </row>
    <row r="33" spans="1:17" ht="49.5">
      <c r="A33" s="2">
        <v>25010000</v>
      </c>
      <c r="B33" s="31" t="s">
        <v>51</v>
      </c>
      <c r="C33" s="17"/>
      <c r="D33" s="20">
        <f>SUM(D34:D36)</f>
        <v>534256.46</v>
      </c>
      <c r="E33" s="17">
        <f t="shared" si="9"/>
        <v>534256.46</v>
      </c>
      <c r="F33" s="17"/>
      <c r="G33" s="20">
        <f>SUM(G34:G36)</f>
        <v>790082</v>
      </c>
      <c r="H33" s="17">
        <f t="shared" si="10"/>
        <v>790082</v>
      </c>
      <c r="I33" s="17"/>
      <c r="J33" s="20">
        <f>SUM(J34:J36)</f>
        <v>664206.43</v>
      </c>
      <c r="K33" s="17">
        <f t="shared" si="8"/>
        <v>664206.43</v>
      </c>
      <c r="L33" s="17">
        <f t="shared" si="5"/>
        <v>0</v>
      </c>
      <c r="M33" s="17">
        <f t="shared" si="6"/>
        <v>129949.97000000009</v>
      </c>
      <c r="N33" s="17">
        <f t="shared" si="7"/>
        <v>129949.97000000009</v>
      </c>
      <c r="O33" s="29"/>
      <c r="P33" s="27">
        <f>J33/G33*100</f>
        <v>84.06803724170403</v>
      </c>
      <c r="Q33" s="27">
        <f t="shared" si="1"/>
        <v>84.06803724170403</v>
      </c>
    </row>
    <row r="34" spans="1:17" ht="31.5">
      <c r="A34" s="4">
        <v>25010100</v>
      </c>
      <c r="B34" s="13" t="s">
        <v>25</v>
      </c>
      <c r="C34" s="18"/>
      <c r="D34" s="19">
        <v>443273.13</v>
      </c>
      <c r="E34" s="18">
        <f t="shared" si="9"/>
        <v>443273.13</v>
      </c>
      <c r="F34" s="18"/>
      <c r="G34" s="19">
        <v>698241</v>
      </c>
      <c r="H34" s="18">
        <f t="shared" si="10"/>
        <v>698241</v>
      </c>
      <c r="I34" s="18"/>
      <c r="J34" s="19">
        <v>539115.75</v>
      </c>
      <c r="K34" s="18">
        <f t="shared" si="8"/>
        <v>539115.75</v>
      </c>
      <c r="L34" s="18">
        <f t="shared" si="5"/>
        <v>0</v>
      </c>
      <c r="M34" s="18">
        <f>J34-D34</f>
        <v>95842.62</v>
      </c>
      <c r="N34" s="18">
        <f t="shared" si="7"/>
        <v>95842.62</v>
      </c>
      <c r="O34" s="29"/>
      <c r="P34" s="29">
        <f>J34/G34*100</f>
        <v>77.21055480844007</v>
      </c>
      <c r="Q34" s="29">
        <f t="shared" si="1"/>
        <v>77.21055480844007</v>
      </c>
    </row>
    <row r="35" spans="1:17" ht="15.75">
      <c r="A35" s="4">
        <v>25010300</v>
      </c>
      <c r="B35" s="13" t="s">
        <v>18</v>
      </c>
      <c r="C35" s="18"/>
      <c r="D35" s="19">
        <v>80724.87</v>
      </c>
      <c r="E35" s="18">
        <f t="shared" si="9"/>
        <v>80724.87</v>
      </c>
      <c r="F35" s="18"/>
      <c r="G35" s="19">
        <v>84593</v>
      </c>
      <c r="H35" s="18">
        <f t="shared" si="10"/>
        <v>84593</v>
      </c>
      <c r="I35" s="18"/>
      <c r="J35" s="19">
        <v>110761.62</v>
      </c>
      <c r="K35" s="18">
        <f t="shared" si="8"/>
        <v>110761.62</v>
      </c>
      <c r="L35" s="18">
        <f t="shared" si="5"/>
        <v>0</v>
      </c>
      <c r="M35" s="18">
        <f>J35-D35</f>
        <v>30036.75</v>
      </c>
      <c r="N35" s="18">
        <f t="shared" si="7"/>
        <v>30036.75</v>
      </c>
      <c r="O35" s="29"/>
      <c r="P35" s="29">
        <f>J35/G35*100</f>
        <v>130.93473455250432</v>
      </c>
      <c r="Q35" s="29">
        <f t="shared" si="1"/>
        <v>130.93473455250432</v>
      </c>
    </row>
    <row r="36" spans="1:17" ht="47.25">
      <c r="A36" s="4">
        <v>25010400</v>
      </c>
      <c r="B36" s="13" t="s">
        <v>26</v>
      </c>
      <c r="C36" s="18"/>
      <c r="D36" s="19">
        <v>10258.46</v>
      </c>
      <c r="E36" s="18">
        <f t="shared" si="9"/>
        <v>10258.46</v>
      </c>
      <c r="F36" s="18"/>
      <c r="G36" s="19">
        <v>7248</v>
      </c>
      <c r="H36" s="18">
        <f t="shared" si="10"/>
        <v>7248</v>
      </c>
      <c r="I36" s="18"/>
      <c r="J36" s="19">
        <v>14329.06</v>
      </c>
      <c r="K36" s="18">
        <f t="shared" si="8"/>
        <v>14329.06</v>
      </c>
      <c r="L36" s="18">
        <f t="shared" si="5"/>
        <v>0</v>
      </c>
      <c r="M36" s="18">
        <f t="shared" si="6"/>
        <v>4070.6000000000004</v>
      </c>
      <c r="N36" s="18">
        <f t="shared" si="7"/>
        <v>4070.6000000000004</v>
      </c>
      <c r="O36" s="29"/>
      <c r="P36" s="29">
        <f>J36/G36*100</f>
        <v>197.6967439293598</v>
      </c>
      <c r="Q36" s="29">
        <f t="shared" si="1"/>
        <v>197.6967439293598</v>
      </c>
    </row>
    <row r="37" spans="1:17" s="9" customFormat="1" ht="31.5" customHeight="1">
      <c r="A37" s="2">
        <v>25020000</v>
      </c>
      <c r="B37" s="3" t="s">
        <v>32</v>
      </c>
      <c r="C37" s="17"/>
      <c r="D37" s="20">
        <f>D38+D39</f>
        <v>869627.8</v>
      </c>
      <c r="E37" s="17">
        <f t="shared" si="9"/>
        <v>869627.8</v>
      </c>
      <c r="F37" s="17"/>
      <c r="G37" s="17">
        <f>G38</f>
        <v>0</v>
      </c>
      <c r="H37" s="17">
        <f t="shared" si="10"/>
        <v>0</v>
      </c>
      <c r="I37" s="17"/>
      <c r="J37" s="20">
        <f>J38+J39</f>
        <v>1536695.4300000002</v>
      </c>
      <c r="K37" s="17">
        <f t="shared" si="8"/>
        <v>1536695.4300000002</v>
      </c>
      <c r="L37" s="17">
        <f t="shared" si="5"/>
        <v>0</v>
      </c>
      <c r="M37" s="17">
        <f t="shared" si="6"/>
        <v>667067.6300000001</v>
      </c>
      <c r="N37" s="17">
        <f t="shared" si="7"/>
        <v>667067.6300000001</v>
      </c>
      <c r="O37" s="29"/>
      <c r="P37" s="29"/>
      <c r="Q37" s="27"/>
    </row>
    <row r="38" spans="1:17" ht="15.75" customHeight="1">
      <c r="A38" s="4">
        <v>25020100</v>
      </c>
      <c r="B38" s="5" t="s">
        <v>33</v>
      </c>
      <c r="C38" s="18"/>
      <c r="D38" s="19">
        <v>802527.8</v>
      </c>
      <c r="E38" s="18">
        <f t="shared" si="9"/>
        <v>802527.8</v>
      </c>
      <c r="F38" s="18"/>
      <c r="G38" s="18">
        <v>0</v>
      </c>
      <c r="H38" s="18">
        <f t="shared" si="10"/>
        <v>0</v>
      </c>
      <c r="I38" s="18"/>
      <c r="J38" s="19">
        <v>846815.43</v>
      </c>
      <c r="K38" s="18">
        <f t="shared" si="8"/>
        <v>846815.43</v>
      </c>
      <c r="L38" s="18">
        <f t="shared" si="5"/>
        <v>0</v>
      </c>
      <c r="M38" s="18">
        <f t="shared" si="6"/>
        <v>44287.630000000005</v>
      </c>
      <c r="N38" s="18">
        <f t="shared" si="7"/>
        <v>44287.630000000005</v>
      </c>
      <c r="O38" s="29"/>
      <c r="P38" s="29"/>
      <c r="Q38" s="27"/>
    </row>
    <row r="39" spans="1:17" ht="123" customHeight="1">
      <c r="A39" s="4">
        <v>25020200</v>
      </c>
      <c r="B39" s="5" t="s">
        <v>62</v>
      </c>
      <c r="C39" s="18"/>
      <c r="D39" s="19">
        <v>67100</v>
      </c>
      <c r="E39" s="18">
        <f t="shared" si="9"/>
        <v>67100</v>
      </c>
      <c r="F39" s="18"/>
      <c r="G39" s="18"/>
      <c r="H39" s="18"/>
      <c r="I39" s="18"/>
      <c r="J39" s="19">
        <v>689880</v>
      </c>
      <c r="K39" s="18">
        <f t="shared" si="8"/>
        <v>689880</v>
      </c>
      <c r="L39" s="18">
        <f t="shared" si="5"/>
        <v>0</v>
      </c>
      <c r="M39" s="18">
        <f t="shared" si="6"/>
        <v>622780</v>
      </c>
      <c r="N39" s="18">
        <f t="shared" si="7"/>
        <v>622780</v>
      </c>
      <c r="O39" s="29"/>
      <c r="P39" s="29"/>
      <c r="Q39" s="27"/>
    </row>
    <row r="40" spans="1:17" ht="23.25" customHeight="1">
      <c r="A40" s="4">
        <v>30000000</v>
      </c>
      <c r="B40" s="5" t="s">
        <v>66</v>
      </c>
      <c r="C40" s="18">
        <f>C41</f>
        <v>1827.21</v>
      </c>
      <c r="D40" s="19"/>
      <c r="E40" s="18"/>
      <c r="F40" s="18"/>
      <c r="G40" s="18"/>
      <c r="H40" s="18"/>
      <c r="I40" s="18">
        <f>I41</f>
        <v>0</v>
      </c>
      <c r="J40" s="19"/>
      <c r="K40" s="18"/>
      <c r="L40" s="18">
        <f t="shared" si="5"/>
        <v>-1827.21</v>
      </c>
      <c r="M40" s="18">
        <f t="shared" si="6"/>
        <v>0</v>
      </c>
      <c r="N40" s="18">
        <f t="shared" si="7"/>
        <v>0</v>
      </c>
      <c r="O40" s="29"/>
      <c r="P40" s="27"/>
      <c r="Q40" s="27"/>
    </row>
    <row r="41" spans="1:17" ht="21" customHeight="1">
      <c r="A41" s="4">
        <v>31000000</v>
      </c>
      <c r="B41" s="5" t="s">
        <v>67</v>
      </c>
      <c r="C41" s="18">
        <f>C42</f>
        <v>1827.21</v>
      </c>
      <c r="D41" s="19"/>
      <c r="E41" s="18"/>
      <c r="F41" s="18"/>
      <c r="G41" s="18"/>
      <c r="H41" s="18"/>
      <c r="I41" s="18">
        <f>I42</f>
        <v>0</v>
      </c>
      <c r="J41" s="19"/>
      <c r="K41" s="18"/>
      <c r="L41" s="18">
        <f t="shared" si="5"/>
        <v>-1827.21</v>
      </c>
      <c r="M41" s="18">
        <f t="shared" si="6"/>
        <v>0</v>
      </c>
      <c r="N41" s="18">
        <f t="shared" si="7"/>
        <v>0</v>
      </c>
      <c r="O41" s="29"/>
      <c r="P41" s="27"/>
      <c r="Q41" s="27"/>
    </row>
    <row r="42" spans="1:17" ht="31.5" customHeight="1">
      <c r="A42" s="4">
        <v>31020000</v>
      </c>
      <c r="B42" s="5" t="s">
        <v>68</v>
      </c>
      <c r="C42" s="18">
        <v>1827.21</v>
      </c>
      <c r="D42" s="19"/>
      <c r="E42" s="18"/>
      <c r="F42" s="18"/>
      <c r="G42" s="18"/>
      <c r="H42" s="18"/>
      <c r="I42" s="18"/>
      <c r="J42" s="19"/>
      <c r="K42" s="18"/>
      <c r="L42" s="18">
        <f t="shared" si="5"/>
        <v>-1827.21</v>
      </c>
      <c r="M42" s="18">
        <f t="shared" si="6"/>
        <v>0</v>
      </c>
      <c r="N42" s="18">
        <f t="shared" si="7"/>
        <v>0</v>
      </c>
      <c r="O42" s="27"/>
      <c r="P42" s="27"/>
      <c r="Q42" s="27"/>
    </row>
    <row r="43" spans="1:17" ht="15.75">
      <c r="A43" s="2"/>
      <c r="B43" s="3" t="s">
        <v>21</v>
      </c>
      <c r="C43" s="17">
        <f>C12+C20+C40</f>
        <v>35170866.35</v>
      </c>
      <c r="D43" s="17">
        <f>D12+D20</f>
        <v>1403884.26</v>
      </c>
      <c r="E43" s="17">
        <f>C43+D43</f>
        <v>36574750.61</v>
      </c>
      <c r="F43" s="17">
        <f>F12+F20</f>
        <v>49835404</v>
      </c>
      <c r="G43" s="17">
        <f>G12+G20</f>
        <v>790082</v>
      </c>
      <c r="H43" s="17">
        <f t="shared" si="10"/>
        <v>50625486</v>
      </c>
      <c r="I43" s="17">
        <f>I12+I20+I40</f>
        <v>52259115.400000006</v>
      </c>
      <c r="J43" s="17">
        <f>J12+J20</f>
        <v>2200901.8600000003</v>
      </c>
      <c r="K43" s="17">
        <f t="shared" si="8"/>
        <v>54460017.260000005</v>
      </c>
      <c r="L43" s="17">
        <f t="shared" si="5"/>
        <v>17088249.050000004</v>
      </c>
      <c r="M43" s="17">
        <f t="shared" si="6"/>
        <v>797017.6000000003</v>
      </c>
      <c r="N43" s="17">
        <f t="shared" si="7"/>
        <v>17885266.650000006</v>
      </c>
      <c r="O43" s="27">
        <f aca="true" t="shared" si="11" ref="O43:Q45">I43/F43*100</f>
        <v>104.8634328318077</v>
      </c>
      <c r="P43" s="27">
        <f t="shared" si="11"/>
        <v>278.56625767958263</v>
      </c>
      <c r="Q43" s="27">
        <f t="shared" si="11"/>
        <v>107.57431002242626</v>
      </c>
    </row>
    <row r="44" spans="1:17" ht="15.75">
      <c r="A44" s="2">
        <v>40000000</v>
      </c>
      <c r="B44" s="16" t="s">
        <v>23</v>
      </c>
      <c r="C44" s="17">
        <f>C45</f>
        <v>131785239.91</v>
      </c>
      <c r="D44" s="17">
        <f>D45</f>
        <v>1533094.19</v>
      </c>
      <c r="E44" s="17">
        <f>C44+D44</f>
        <v>133318334.1</v>
      </c>
      <c r="F44" s="17">
        <f>F45</f>
        <v>171776795.82</v>
      </c>
      <c r="G44" s="17">
        <f>G45</f>
        <v>4454099</v>
      </c>
      <c r="H44" s="17">
        <f t="shared" si="10"/>
        <v>176230894.82</v>
      </c>
      <c r="I44" s="17">
        <f>I45</f>
        <v>171202799.79000002</v>
      </c>
      <c r="J44" s="17">
        <f>J45</f>
        <v>4454059</v>
      </c>
      <c r="K44" s="17">
        <f t="shared" si="8"/>
        <v>175656858.79000002</v>
      </c>
      <c r="L44" s="17">
        <f t="shared" si="5"/>
        <v>39417559.880000025</v>
      </c>
      <c r="M44" s="17">
        <f t="shared" si="6"/>
        <v>2920964.81</v>
      </c>
      <c r="N44" s="17">
        <f t="shared" si="7"/>
        <v>42338524.69000003</v>
      </c>
      <c r="O44" s="27">
        <f t="shared" si="11"/>
        <v>99.66584774895823</v>
      </c>
      <c r="P44" s="27">
        <f t="shared" si="11"/>
        <v>99.99910195080982</v>
      </c>
      <c r="Q44" s="27">
        <f t="shared" si="11"/>
        <v>99.6742704900941</v>
      </c>
    </row>
    <row r="45" spans="1:17" ht="15.75">
      <c r="A45" s="2">
        <v>41000000</v>
      </c>
      <c r="B45" s="3" t="s">
        <v>14</v>
      </c>
      <c r="C45" s="17">
        <f>C46+C50</f>
        <v>131785239.91</v>
      </c>
      <c r="D45" s="17">
        <f>D46+D50</f>
        <v>1533094.19</v>
      </c>
      <c r="E45" s="17">
        <f>E46+E50</f>
        <v>133318334.1</v>
      </c>
      <c r="F45" s="17">
        <f aca="true" t="shared" si="12" ref="F45:N45">F46+F50</f>
        <v>171776795.82</v>
      </c>
      <c r="G45" s="17">
        <f t="shared" si="12"/>
        <v>4454099</v>
      </c>
      <c r="H45" s="17">
        <f t="shared" si="12"/>
        <v>176230894.82</v>
      </c>
      <c r="I45" s="17">
        <f t="shared" si="12"/>
        <v>171202799.79000002</v>
      </c>
      <c r="J45" s="17">
        <f t="shared" si="12"/>
        <v>4454059</v>
      </c>
      <c r="K45" s="17">
        <f t="shared" si="12"/>
        <v>175656858.79000002</v>
      </c>
      <c r="L45" s="17">
        <f t="shared" si="12"/>
        <v>39417559.880000025</v>
      </c>
      <c r="M45" s="17">
        <f t="shared" si="12"/>
        <v>2920964.81</v>
      </c>
      <c r="N45" s="17">
        <f t="shared" si="12"/>
        <v>42338524.69000003</v>
      </c>
      <c r="O45" s="27">
        <f t="shared" si="11"/>
        <v>99.66584774895823</v>
      </c>
      <c r="P45" s="27">
        <f t="shared" si="11"/>
        <v>99.99910195080982</v>
      </c>
      <c r="Q45" s="27">
        <f t="shared" si="11"/>
        <v>99.6742704900941</v>
      </c>
    </row>
    <row r="46" spans="1:17" ht="15.75">
      <c r="A46" s="2">
        <v>41020000</v>
      </c>
      <c r="B46" s="3" t="s">
        <v>15</v>
      </c>
      <c r="C46" s="17">
        <f>SUM(C47:C49)</f>
        <v>6373300</v>
      </c>
      <c r="D46" s="17">
        <f>SUM(D47:D47)</f>
        <v>0</v>
      </c>
      <c r="E46" s="17">
        <f aca="true" t="shared" si="13" ref="E46:E62">C46+D46</f>
        <v>6373300</v>
      </c>
      <c r="F46" s="17">
        <f>SUM(F47:F49)</f>
        <v>20092400</v>
      </c>
      <c r="G46" s="17"/>
      <c r="H46" s="17">
        <f t="shared" si="10"/>
        <v>20092400</v>
      </c>
      <c r="I46" s="17">
        <f>SUM(I47:I49)</f>
        <v>20092400</v>
      </c>
      <c r="J46" s="17">
        <f>SUM(J47:J47)</f>
        <v>0</v>
      </c>
      <c r="K46" s="17">
        <f t="shared" si="8"/>
        <v>20092400</v>
      </c>
      <c r="L46" s="17">
        <f t="shared" si="5"/>
        <v>13719100</v>
      </c>
      <c r="M46" s="17">
        <f t="shared" si="6"/>
        <v>0</v>
      </c>
      <c r="N46" s="17">
        <f t="shared" si="7"/>
        <v>13719100</v>
      </c>
      <c r="O46" s="27">
        <f aca="true" t="shared" si="14" ref="O46:O57">I46/F46*100</f>
        <v>100</v>
      </c>
      <c r="P46" s="27"/>
      <c r="Q46" s="27">
        <f aca="true" t="shared" si="15" ref="Q46:Q62">K46/H46*100</f>
        <v>100</v>
      </c>
    </row>
    <row r="47" spans="1:17" ht="21" customHeight="1">
      <c r="A47" s="32">
        <v>41020100</v>
      </c>
      <c r="B47" s="13" t="s">
        <v>53</v>
      </c>
      <c r="C47" s="18">
        <v>6057300</v>
      </c>
      <c r="D47" s="18"/>
      <c r="E47" s="18">
        <f t="shared" si="13"/>
        <v>6057300</v>
      </c>
      <c r="F47" s="18">
        <v>3419900</v>
      </c>
      <c r="G47" s="18"/>
      <c r="H47" s="18">
        <f t="shared" si="10"/>
        <v>3419900</v>
      </c>
      <c r="I47" s="18">
        <v>3419900</v>
      </c>
      <c r="J47" s="18"/>
      <c r="K47" s="18">
        <f t="shared" si="8"/>
        <v>3419900</v>
      </c>
      <c r="L47" s="18">
        <f t="shared" si="5"/>
        <v>-2637400</v>
      </c>
      <c r="M47" s="18"/>
      <c r="N47" s="18">
        <f t="shared" si="7"/>
        <v>-2637400</v>
      </c>
      <c r="O47" s="29">
        <f t="shared" si="14"/>
        <v>100</v>
      </c>
      <c r="P47" s="29"/>
      <c r="Q47" s="29">
        <f t="shared" si="15"/>
        <v>100</v>
      </c>
    </row>
    <row r="48" spans="1:17" ht="60.75" customHeight="1">
      <c r="A48" s="32">
        <v>41020200</v>
      </c>
      <c r="B48" s="13" t="s">
        <v>74</v>
      </c>
      <c r="C48" s="18"/>
      <c r="D48" s="18"/>
      <c r="E48" s="18"/>
      <c r="F48" s="18">
        <v>16472500</v>
      </c>
      <c r="G48" s="18"/>
      <c r="H48" s="18">
        <f t="shared" si="10"/>
        <v>16472500</v>
      </c>
      <c r="I48" s="18">
        <v>16472500</v>
      </c>
      <c r="J48" s="18"/>
      <c r="K48" s="18">
        <f t="shared" si="8"/>
        <v>16472500</v>
      </c>
      <c r="L48" s="18">
        <f t="shared" si="5"/>
        <v>16472500</v>
      </c>
      <c r="M48" s="18"/>
      <c r="N48" s="18">
        <f t="shared" si="7"/>
        <v>16472500</v>
      </c>
      <c r="O48" s="29">
        <f t="shared" si="14"/>
        <v>100</v>
      </c>
      <c r="P48" s="29"/>
      <c r="Q48" s="29">
        <f t="shared" si="15"/>
        <v>100</v>
      </c>
    </row>
    <row r="49" spans="1:17" ht="21" customHeight="1">
      <c r="A49" s="32">
        <v>41020600</v>
      </c>
      <c r="B49" s="13" t="s">
        <v>60</v>
      </c>
      <c r="C49" s="18">
        <v>316000</v>
      </c>
      <c r="D49" s="18"/>
      <c r="E49" s="18">
        <f t="shared" si="13"/>
        <v>316000</v>
      </c>
      <c r="F49" s="18">
        <v>200000</v>
      </c>
      <c r="G49" s="18"/>
      <c r="H49" s="18">
        <f t="shared" si="10"/>
        <v>200000</v>
      </c>
      <c r="I49" s="18">
        <v>200000</v>
      </c>
      <c r="J49" s="18"/>
      <c r="K49" s="18">
        <f t="shared" si="8"/>
        <v>200000</v>
      </c>
      <c r="L49" s="18">
        <f t="shared" si="5"/>
        <v>-116000</v>
      </c>
      <c r="M49" s="18"/>
      <c r="N49" s="18">
        <f t="shared" si="7"/>
        <v>-116000</v>
      </c>
      <c r="O49" s="29">
        <f t="shared" si="14"/>
        <v>100</v>
      </c>
      <c r="P49" s="29"/>
      <c r="Q49" s="27">
        <f t="shared" si="15"/>
        <v>100</v>
      </c>
    </row>
    <row r="50" spans="1:17" ht="15.75">
      <c r="A50" s="2">
        <v>41030000</v>
      </c>
      <c r="B50" s="3" t="s">
        <v>16</v>
      </c>
      <c r="C50" s="17">
        <f>SUM(C51:C61)</f>
        <v>125411939.91</v>
      </c>
      <c r="D50" s="17">
        <f>SUM(D51:D61)</f>
        <v>1533094.19</v>
      </c>
      <c r="E50" s="17">
        <f t="shared" si="13"/>
        <v>126945034.1</v>
      </c>
      <c r="F50" s="17">
        <f>SUM(F51:F61)</f>
        <v>151684395.82</v>
      </c>
      <c r="G50" s="17">
        <f>SUM(G51:G61)</f>
        <v>4454099</v>
      </c>
      <c r="H50" s="17">
        <f t="shared" si="10"/>
        <v>156138494.82</v>
      </c>
      <c r="I50" s="17">
        <f>SUM(I51:I61)</f>
        <v>151110399.79000002</v>
      </c>
      <c r="J50" s="17">
        <f>SUM(J51:J61)</f>
        <v>4454059</v>
      </c>
      <c r="K50" s="17">
        <f t="shared" si="8"/>
        <v>155564458.79000002</v>
      </c>
      <c r="L50" s="17">
        <f t="shared" si="5"/>
        <v>25698459.880000025</v>
      </c>
      <c r="M50" s="17">
        <f t="shared" si="6"/>
        <v>2920964.81</v>
      </c>
      <c r="N50" s="17">
        <f t="shared" si="7"/>
        <v>28619424.690000027</v>
      </c>
      <c r="O50" s="27">
        <f t="shared" si="14"/>
        <v>99.62158531410104</v>
      </c>
      <c r="P50" s="27">
        <f>J50/G50*100</f>
        <v>99.99910195080982</v>
      </c>
      <c r="Q50" s="27">
        <f t="shared" si="15"/>
        <v>99.63235457683787</v>
      </c>
    </row>
    <row r="51" spans="1:17" ht="93" customHeight="1">
      <c r="A51" s="4">
        <v>41030600</v>
      </c>
      <c r="B51" s="12" t="s">
        <v>65</v>
      </c>
      <c r="C51" s="18">
        <v>30557100.57</v>
      </c>
      <c r="D51" s="18"/>
      <c r="E51" s="18">
        <f t="shared" si="13"/>
        <v>30557100.57</v>
      </c>
      <c r="F51" s="18">
        <v>33369384</v>
      </c>
      <c r="G51" s="18"/>
      <c r="H51" s="18">
        <f t="shared" si="10"/>
        <v>33369384</v>
      </c>
      <c r="I51" s="18">
        <v>32961551.94</v>
      </c>
      <c r="J51" s="18"/>
      <c r="K51" s="18">
        <f t="shared" si="8"/>
        <v>32961551.94</v>
      </c>
      <c r="L51" s="18">
        <f t="shared" si="5"/>
        <v>2404451.370000001</v>
      </c>
      <c r="M51" s="18">
        <f t="shared" si="6"/>
        <v>0</v>
      </c>
      <c r="N51" s="18">
        <f t="shared" si="7"/>
        <v>2404451.370000001</v>
      </c>
      <c r="O51" s="29">
        <f t="shared" si="14"/>
        <v>98.77782562602894</v>
      </c>
      <c r="P51" s="29"/>
      <c r="Q51" s="29">
        <f t="shared" si="15"/>
        <v>98.77782562602894</v>
      </c>
    </row>
    <row r="52" spans="1:17" ht="104.25" customHeight="1">
      <c r="A52" s="4">
        <v>41030800</v>
      </c>
      <c r="B52" s="12" t="s">
        <v>47</v>
      </c>
      <c r="C52" s="18">
        <v>34932806.28</v>
      </c>
      <c r="D52" s="18"/>
      <c r="E52" s="18">
        <f t="shared" si="13"/>
        <v>34932806.28</v>
      </c>
      <c r="F52" s="18">
        <v>55989171.58</v>
      </c>
      <c r="G52" s="18"/>
      <c r="H52" s="18">
        <f t="shared" si="10"/>
        <v>55989171.58</v>
      </c>
      <c r="I52" s="18">
        <v>55989010.6</v>
      </c>
      <c r="J52" s="18"/>
      <c r="K52" s="18">
        <f t="shared" si="8"/>
        <v>55989010.6</v>
      </c>
      <c r="L52" s="18">
        <f t="shared" si="5"/>
        <v>21056204.32</v>
      </c>
      <c r="M52" s="18">
        <f t="shared" si="6"/>
        <v>0</v>
      </c>
      <c r="N52" s="18">
        <f t="shared" si="7"/>
        <v>21056204.32</v>
      </c>
      <c r="O52" s="29">
        <f t="shared" si="14"/>
        <v>99.9997124801181</v>
      </c>
      <c r="P52" s="29"/>
      <c r="Q52" s="29">
        <f t="shared" si="15"/>
        <v>99.9997124801181</v>
      </c>
    </row>
    <row r="53" spans="1:17" ht="64.5" customHeight="1">
      <c r="A53" s="4">
        <v>41031000</v>
      </c>
      <c r="B53" s="12" t="s">
        <v>48</v>
      </c>
      <c r="C53" s="18">
        <v>8243485</v>
      </c>
      <c r="D53" s="18"/>
      <c r="E53" s="18">
        <f t="shared" si="13"/>
        <v>8243485</v>
      </c>
      <c r="F53" s="18">
        <v>8044879.24</v>
      </c>
      <c r="G53" s="18"/>
      <c r="H53" s="18">
        <f t="shared" si="10"/>
        <v>8044879.24</v>
      </c>
      <c r="I53" s="18">
        <v>8044879.24</v>
      </c>
      <c r="J53" s="18"/>
      <c r="K53" s="18">
        <f t="shared" si="8"/>
        <v>8044879.24</v>
      </c>
      <c r="L53" s="18">
        <f t="shared" si="5"/>
        <v>-198605.75999999978</v>
      </c>
      <c r="M53" s="18">
        <f t="shared" si="6"/>
        <v>0</v>
      </c>
      <c r="N53" s="18">
        <f>K53-E53</f>
        <v>-198605.75999999978</v>
      </c>
      <c r="O53" s="29">
        <f t="shared" si="14"/>
        <v>100</v>
      </c>
      <c r="P53" s="29"/>
      <c r="Q53" s="29">
        <f t="shared" si="15"/>
        <v>100</v>
      </c>
    </row>
    <row r="54" spans="1:17" ht="64.5" customHeight="1">
      <c r="A54" s="4">
        <v>41033600</v>
      </c>
      <c r="B54" s="12" t="s">
        <v>75</v>
      </c>
      <c r="C54" s="18"/>
      <c r="D54" s="18"/>
      <c r="E54" s="18"/>
      <c r="F54" s="18">
        <v>678400</v>
      </c>
      <c r="G54" s="18"/>
      <c r="H54" s="18">
        <f t="shared" si="10"/>
        <v>678400</v>
      </c>
      <c r="I54" s="18">
        <v>678389.68</v>
      </c>
      <c r="J54" s="18"/>
      <c r="K54" s="18">
        <f t="shared" si="8"/>
        <v>678389.68</v>
      </c>
      <c r="L54" s="18"/>
      <c r="M54" s="18"/>
      <c r="N54" s="18">
        <f>K54-E54</f>
        <v>678389.68</v>
      </c>
      <c r="O54" s="29">
        <f t="shared" si="14"/>
        <v>99.9984787735849</v>
      </c>
      <c r="P54" s="29"/>
      <c r="Q54" s="29">
        <f t="shared" si="15"/>
        <v>99.9984787735849</v>
      </c>
    </row>
    <row r="55" spans="1:17" ht="31.5" customHeight="1">
      <c r="A55" s="4">
        <v>41033900</v>
      </c>
      <c r="B55" s="12" t="s">
        <v>59</v>
      </c>
      <c r="C55" s="18">
        <v>27042298.72</v>
      </c>
      <c r="D55" s="18"/>
      <c r="E55" s="18">
        <f t="shared" si="13"/>
        <v>27042298.72</v>
      </c>
      <c r="F55" s="18">
        <v>31467400</v>
      </c>
      <c r="G55" s="18"/>
      <c r="H55" s="18">
        <f t="shared" si="10"/>
        <v>31467400</v>
      </c>
      <c r="I55" s="18">
        <v>31467400</v>
      </c>
      <c r="J55" s="18"/>
      <c r="K55" s="18">
        <f t="shared" si="8"/>
        <v>31467400</v>
      </c>
      <c r="L55" s="18">
        <f t="shared" si="5"/>
        <v>4425101.280000001</v>
      </c>
      <c r="M55" s="18"/>
      <c r="N55" s="18">
        <f t="shared" si="7"/>
        <v>4425101.280000001</v>
      </c>
      <c r="O55" s="29">
        <f t="shared" si="14"/>
        <v>100</v>
      </c>
      <c r="P55" s="29"/>
      <c r="Q55" s="29">
        <f t="shared" si="15"/>
        <v>100</v>
      </c>
    </row>
    <row r="56" spans="1:17" ht="35.25" customHeight="1">
      <c r="A56" s="4">
        <v>41034200</v>
      </c>
      <c r="B56" s="12" t="s">
        <v>54</v>
      </c>
      <c r="C56" s="18">
        <v>18759600</v>
      </c>
      <c r="D56" s="18"/>
      <c r="E56" s="18">
        <f t="shared" si="13"/>
        <v>18759600</v>
      </c>
      <c r="F56" s="18">
        <v>11130500</v>
      </c>
      <c r="G56" s="18"/>
      <c r="H56" s="18">
        <f t="shared" si="10"/>
        <v>11130500</v>
      </c>
      <c r="I56" s="18">
        <v>11130500</v>
      </c>
      <c r="J56" s="18"/>
      <c r="K56" s="18">
        <f t="shared" si="8"/>
        <v>11130500</v>
      </c>
      <c r="L56" s="18">
        <f t="shared" si="5"/>
        <v>-7629100</v>
      </c>
      <c r="M56" s="18"/>
      <c r="N56" s="18">
        <f t="shared" si="7"/>
        <v>-7629100</v>
      </c>
      <c r="O56" s="29">
        <f t="shared" si="14"/>
        <v>100</v>
      </c>
      <c r="P56" s="29"/>
      <c r="Q56" s="29">
        <f t="shared" si="15"/>
        <v>100</v>
      </c>
    </row>
    <row r="57" spans="1:17" ht="45">
      <c r="A57" s="21">
        <v>41034500</v>
      </c>
      <c r="B57" s="12" t="s">
        <v>49</v>
      </c>
      <c r="C57" s="18">
        <v>858921.7</v>
      </c>
      <c r="D57" s="18"/>
      <c r="E57" s="18">
        <f t="shared" si="13"/>
        <v>858921.7</v>
      </c>
      <c r="F57" s="18">
        <v>4851400</v>
      </c>
      <c r="G57" s="18">
        <v>3161300</v>
      </c>
      <c r="H57" s="18">
        <f t="shared" si="10"/>
        <v>8012700</v>
      </c>
      <c r="I57" s="18">
        <v>4851400</v>
      </c>
      <c r="J57" s="18">
        <v>3161300</v>
      </c>
      <c r="K57" s="18">
        <f t="shared" si="8"/>
        <v>8012700</v>
      </c>
      <c r="L57" s="18">
        <f t="shared" si="5"/>
        <v>3992478.3</v>
      </c>
      <c r="M57" s="18">
        <f t="shared" si="6"/>
        <v>3161300</v>
      </c>
      <c r="N57" s="18">
        <f t="shared" si="7"/>
        <v>7153778.3</v>
      </c>
      <c r="O57" s="29">
        <f t="shared" si="14"/>
        <v>100</v>
      </c>
      <c r="P57" s="29"/>
      <c r="Q57" s="29">
        <f t="shared" si="15"/>
        <v>100</v>
      </c>
    </row>
    <row r="58" spans="1:17" ht="15.75" customHeight="1">
      <c r="A58" s="21">
        <v>41035000</v>
      </c>
      <c r="B58" s="22" t="s">
        <v>31</v>
      </c>
      <c r="C58" s="18">
        <v>4047128.91</v>
      </c>
      <c r="D58" s="18">
        <v>1533094.19</v>
      </c>
      <c r="E58" s="18">
        <f t="shared" si="13"/>
        <v>5580223.1</v>
      </c>
      <c r="F58" s="18">
        <v>4419370</v>
      </c>
      <c r="G58" s="19">
        <v>1292799</v>
      </c>
      <c r="H58" s="18">
        <f t="shared" si="10"/>
        <v>5712169</v>
      </c>
      <c r="I58" s="18">
        <v>4283850.71</v>
      </c>
      <c r="J58" s="18">
        <v>1292759</v>
      </c>
      <c r="K58" s="18">
        <f t="shared" si="8"/>
        <v>5576609.71</v>
      </c>
      <c r="L58" s="18">
        <f t="shared" si="5"/>
        <v>236721.7999999998</v>
      </c>
      <c r="M58" s="18">
        <f>J58-D58</f>
        <v>-240335.18999999994</v>
      </c>
      <c r="N58" s="18">
        <f t="shared" si="7"/>
        <v>-3613.3899999996647</v>
      </c>
      <c r="O58" s="29">
        <f>I58/F58*100</f>
        <v>96.93351563684416</v>
      </c>
      <c r="P58" s="29">
        <f>J58/G58*100</f>
        <v>99.99690593820075</v>
      </c>
      <c r="Q58" s="29">
        <f t="shared" si="15"/>
        <v>97.62683334474173</v>
      </c>
    </row>
    <row r="59" spans="1:17" ht="45.75" customHeight="1">
      <c r="A59" s="21">
        <v>41035200</v>
      </c>
      <c r="B59" s="22" t="s">
        <v>61</v>
      </c>
      <c r="C59" s="18">
        <v>33245</v>
      </c>
      <c r="D59" s="18"/>
      <c r="E59" s="18">
        <f t="shared" si="13"/>
        <v>33245</v>
      </c>
      <c r="F59" s="18">
        <v>377450</v>
      </c>
      <c r="G59" s="18"/>
      <c r="H59" s="18">
        <f t="shared" si="10"/>
        <v>377450</v>
      </c>
      <c r="I59" s="18">
        <v>377450</v>
      </c>
      <c r="J59" s="18"/>
      <c r="K59" s="18">
        <f t="shared" si="8"/>
        <v>377450</v>
      </c>
      <c r="L59" s="18">
        <f t="shared" si="5"/>
        <v>344205</v>
      </c>
      <c r="M59" s="18">
        <f>J59-D59</f>
        <v>0</v>
      </c>
      <c r="N59" s="18">
        <f t="shared" si="7"/>
        <v>344205</v>
      </c>
      <c r="O59" s="29">
        <f>I59/F59*100</f>
        <v>100</v>
      </c>
      <c r="P59" s="29"/>
      <c r="Q59" s="29">
        <f t="shared" si="15"/>
        <v>100</v>
      </c>
    </row>
    <row r="60" spans="1:17" ht="110.25" customHeight="1">
      <c r="A60" s="4">
        <v>41035800</v>
      </c>
      <c r="B60" s="12" t="s">
        <v>50</v>
      </c>
      <c r="C60" s="18">
        <v>879556.94</v>
      </c>
      <c r="D60" s="18"/>
      <c r="E60" s="18">
        <f t="shared" si="13"/>
        <v>879556.94</v>
      </c>
      <c r="F60" s="18">
        <v>808541</v>
      </c>
      <c r="G60" s="18"/>
      <c r="H60" s="18">
        <f t="shared" si="10"/>
        <v>808541</v>
      </c>
      <c r="I60" s="18">
        <v>793737.31</v>
      </c>
      <c r="J60" s="18"/>
      <c r="K60" s="18">
        <f t="shared" si="8"/>
        <v>793737.31</v>
      </c>
      <c r="L60" s="18">
        <f t="shared" si="5"/>
        <v>-85819.62999999989</v>
      </c>
      <c r="M60" s="18">
        <f t="shared" si="6"/>
        <v>0</v>
      </c>
      <c r="N60" s="18">
        <f t="shared" si="7"/>
        <v>-85819.62999999989</v>
      </c>
      <c r="O60" s="29">
        <f>I60/F60*100</f>
        <v>98.16908604511089</v>
      </c>
      <c r="P60" s="29"/>
      <c r="Q60" s="29">
        <f t="shared" si="15"/>
        <v>98.16908604511089</v>
      </c>
    </row>
    <row r="61" spans="1:17" ht="63.75" customHeight="1">
      <c r="A61" s="4">
        <v>41037000</v>
      </c>
      <c r="B61" s="12" t="s">
        <v>52</v>
      </c>
      <c r="C61" s="18">
        <v>57796.79</v>
      </c>
      <c r="D61" s="18"/>
      <c r="E61" s="18">
        <f t="shared" si="13"/>
        <v>57796.79</v>
      </c>
      <c r="F61" s="18">
        <v>547900</v>
      </c>
      <c r="G61" s="18"/>
      <c r="H61" s="18">
        <f t="shared" si="10"/>
        <v>547900</v>
      </c>
      <c r="I61" s="18">
        <v>532230.31</v>
      </c>
      <c r="J61" s="18"/>
      <c r="K61" s="18">
        <f t="shared" si="8"/>
        <v>532230.31</v>
      </c>
      <c r="L61" s="18">
        <f t="shared" si="5"/>
        <v>474433.5200000001</v>
      </c>
      <c r="M61" s="18">
        <f t="shared" si="6"/>
        <v>0</v>
      </c>
      <c r="N61" s="18">
        <f t="shared" si="7"/>
        <v>474433.5200000001</v>
      </c>
      <c r="O61" s="29">
        <f>I61/F61*100</f>
        <v>97.14004562876438</v>
      </c>
      <c r="P61" s="29"/>
      <c r="Q61" s="29">
        <f t="shared" si="15"/>
        <v>97.14004562876438</v>
      </c>
    </row>
    <row r="62" spans="1:17" ht="27" customHeight="1">
      <c r="A62" s="38" t="s">
        <v>17</v>
      </c>
      <c r="B62" s="39"/>
      <c r="C62" s="17">
        <f>C43+C44</f>
        <v>166956106.26</v>
      </c>
      <c r="D62" s="17">
        <f>D43+D44</f>
        <v>2936978.45</v>
      </c>
      <c r="E62" s="17">
        <f t="shared" si="13"/>
        <v>169893084.70999998</v>
      </c>
      <c r="F62" s="17">
        <f>F43+F44</f>
        <v>221612199.82</v>
      </c>
      <c r="G62" s="17">
        <f>G43+G44</f>
        <v>5244181</v>
      </c>
      <c r="H62" s="17">
        <f t="shared" si="10"/>
        <v>226856380.82</v>
      </c>
      <c r="I62" s="17">
        <f>I43+I44</f>
        <v>223461915.19000003</v>
      </c>
      <c r="J62" s="17">
        <f>J43+J44</f>
        <v>6654960.86</v>
      </c>
      <c r="K62" s="17">
        <f t="shared" si="8"/>
        <v>230116876.05000004</v>
      </c>
      <c r="L62" s="17">
        <f t="shared" si="5"/>
        <v>56505808.93000004</v>
      </c>
      <c r="M62" s="17">
        <f t="shared" si="6"/>
        <v>3717982.41</v>
      </c>
      <c r="N62" s="17">
        <f t="shared" si="7"/>
        <v>60223791.34000006</v>
      </c>
      <c r="O62" s="27">
        <f>I62/F62*100</f>
        <v>100.83466315099187</v>
      </c>
      <c r="P62" s="27">
        <f>J62/G62*100</f>
        <v>126.90181479243374</v>
      </c>
      <c r="Q62" s="27">
        <f t="shared" si="15"/>
        <v>101.43725083606402</v>
      </c>
    </row>
    <row r="63" spans="1:8" ht="27" customHeight="1">
      <c r="A63" s="24"/>
      <c r="B63" s="24"/>
      <c r="C63" s="24"/>
      <c r="D63" s="24"/>
      <c r="E63" s="24"/>
      <c r="F63" s="25"/>
      <c r="G63" s="25"/>
      <c r="H63" s="25"/>
    </row>
    <row r="64" spans="1:8" ht="27" customHeight="1">
      <c r="A64" s="24"/>
      <c r="B64" s="24"/>
      <c r="C64" s="24"/>
      <c r="D64" s="24"/>
      <c r="E64" s="24"/>
      <c r="F64" s="25"/>
      <c r="G64" s="25"/>
      <c r="H64" s="25"/>
    </row>
    <row r="65" spans="1:8" ht="27" customHeight="1">
      <c r="A65" s="24"/>
      <c r="B65" s="24"/>
      <c r="C65" s="24"/>
      <c r="D65" s="24"/>
      <c r="E65" s="24"/>
      <c r="F65" s="25"/>
      <c r="G65" s="25"/>
      <c r="H65" s="25"/>
    </row>
    <row r="66" spans="1:12" s="9" customFormat="1" ht="18.75">
      <c r="A66" s="7" t="s">
        <v>22</v>
      </c>
      <c r="B66" s="8"/>
      <c r="C66" s="8"/>
      <c r="D66" s="8"/>
      <c r="E66" s="8"/>
      <c r="F66" s="8"/>
      <c r="G66" s="8"/>
      <c r="H66" s="8"/>
      <c r="L66" s="7" t="s">
        <v>58</v>
      </c>
    </row>
    <row r="67" spans="1:8" s="9" customFormat="1" ht="18.75">
      <c r="A67" s="7"/>
      <c r="B67" s="8"/>
      <c r="C67" s="8"/>
      <c r="D67" s="8"/>
      <c r="E67" s="8"/>
      <c r="F67" s="8"/>
      <c r="G67" s="8"/>
      <c r="H67" s="8"/>
    </row>
    <row r="68" spans="1:8" s="9" customFormat="1" ht="18.75">
      <c r="A68" s="7"/>
      <c r="B68" s="8"/>
      <c r="C68" s="8"/>
      <c r="D68" s="8"/>
      <c r="E68" s="8"/>
      <c r="F68" s="8"/>
      <c r="G68" s="8"/>
      <c r="H68" s="8"/>
    </row>
    <row r="69" spans="1:8" s="9" customFormat="1" ht="18.75">
      <c r="A69" s="7"/>
      <c r="B69" s="8"/>
      <c r="C69" s="8"/>
      <c r="D69" s="8"/>
      <c r="E69" s="8"/>
      <c r="F69" s="8"/>
      <c r="G69" s="8"/>
      <c r="H69" s="8"/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18.75">
      <c r="A71" s="7"/>
      <c r="B71" s="8"/>
      <c r="C71" s="8"/>
      <c r="D71" s="8"/>
      <c r="E71" s="8"/>
      <c r="F71" s="8"/>
      <c r="G71" s="8"/>
      <c r="H71" s="8"/>
    </row>
    <row r="72" spans="1:8" s="9" customFormat="1" ht="18.75">
      <c r="A72" s="7"/>
      <c r="B72" s="8"/>
      <c r="C72" s="8"/>
      <c r="D72" s="8"/>
      <c r="E72" s="8"/>
      <c r="F72" s="8"/>
      <c r="G72" s="8"/>
      <c r="H72" s="8"/>
    </row>
    <row r="73" spans="1:8" s="9" customFormat="1" ht="18.75">
      <c r="A73" s="7"/>
      <c r="B73" s="8"/>
      <c r="C73" s="8"/>
      <c r="D73" s="8"/>
      <c r="E73" s="8"/>
      <c r="F73" s="8"/>
      <c r="G73" s="8"/>
      <c r="H73" s="8"/>
    </row>
    <row r="74" spans="1:8" s="9" customFormat="1" ht="18.75">
      <c r="A74" s="7"/>
      <c r="B74" s="8"/>
      <c r="C74" s="8"/>
      <c r="D74" s="8"/>
      <c r="E74" s="8"/>
      <c r="F74" s="8"/>
      <c r="G74" s="8"/>
      <c r="H74" s="8"/>
    </row>
    <row r="75" spans="1:8" s="9" customFormat="1" ht="18.75">
      <c r="A75" s="7"/>
      <c r="B75" s="8"/>
      <c r="C75" s="8"/>
      <c r="D75" s="8"/>
      <c r="E75" s="8"/>
      <c r="F75" s="8"/>
      <c r="G75" s="8"/>
      <c r="H75" s="8"/>
    </row>
    <row r="76" spans="1:8" s="9" customFormat="1" ht="18.75">
      <c r="A76" s="7"/>
      <c r="B76" s="8"/>
      <c r="C76" s="8"/>
      <c r="D76" s="8"/>
      <c r="E76" s="8"/>
      <c r="F76" s="8"/>
      <c r="G76" s="8"/>
      <c r="H76" s="8"/>
    </row>
    <row r="77" spans="1:8" s="9" customFormat="1" ht="9.75" customHeight="1">
      <c r="A77" s="7"/>
      <c r="B77" s="8"/>
      <c r="C77" s="8"/>
      <c r="D77" s="8"/>
      <c r="E77" s="8"/>
      <c r="F77" s="8"/>
      <c r="G77" s="8"/>
      <c r="H77" s="8"/>
    </row>
    <row r="78" ht="15.75">
      <c r="A78" s="6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 hidden="1">
      <c r="A81" s="1"/>
      <c r="B81" s="1"/>
      <c r="C81" s="1"/>
      <c r="D81" s="1"/>
      <c r="E81" s="1"/>
      <c r="F81" s="1"/>
      <c r="G81" s="1"/>
      <c r="H81" s="1"/>
    </row>
    <row r="83" spans="2:8" ht="12.75">
      <c r="B83" s="1"/>
      <c r="C83" s="1"/>
      <c r="D83" s="1"/>
      <c r="E83" s="1"/>
      <c r="F83" s="1"/>
      <c r="G83" s="1"/>
      <c r="H83" s="1"/>
    </row>
  </sheetData>
  <sheetProtection/>
  <mergeCells count="24">
    <mergeCell ref="L9:L10"/>
    <mergeCell ref="M9:M10"/>
    <mergeCell ref="O8:Q8"/>
    <mergeCell ref="O9:O10"/>
    <mergeCell ref="Q9:Q10"/>
    <mergeCell ref="L8:N8"/>
    <mergeCell ref="I9:I10"/>
    <mergeCell ref="K9:K10"/>
    <mergeCell ref="C8:E8"/>
    <mergeCell ref="G9:G10"/>
    <mergeCell ref="J9:J10"/>
    <mergeCell ref="P9:P10"/>
    <mergeCell ref="C9:C10"/>
    <mergeCell ref="N9:N10"/>
    <mergeCell ref="D9:D10"/>
    <mergeCell ref="E9:E10"/>
    <mergeCell ref="A6:Q6"/>
    <mergeCell ref="A62:B62"/>
    <mergeCell ref="A8:A10"/>
    <mergeCell ref="B8:B10"/>
    <mergeCell ref="F8:H8"/>
    <mergeCell ref="H9:H10"/>
    <mergeCell ref="F9:F10"/>
    <mergeCell ref="I8:K8"/>
  </mergeCell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2016-10-12T10:53:31Z</cp:lastPrinted>
  <dcterms:created xsi:type="dcterms:W3CDTF">1996-10-08T23:32:33Z</dcterms:created>
  <dcterms:modified xsi:type="dcterms:W3CDTF">2018-02-12T07:35:09Z</dcterms:modified>
  <cp:category/>
  <cp:version/>
  <cp:contentType/>
  <cp:contentStatus/>
</cp:coreProperties>
</file>