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601" activeTab="0"/>
  </bookViews>
  <sheets>
    <sheet name="дод.6" sheetId="1" r:id="rId1"/>
  </sheets>
  <definedNames>
    <definedName name="_xlnm.Print_Titles" localSheetId="0">'дод.6'!$A:$D,'дод.6'!$10:$17</definedName>
    <definedName name="_xlnm.Print_Area" localSheetId="0">'дод.6'!$A$1:$L$116</definedName>
  </definedNames>
  <calcPr fullCalcOnLoad="1"/>
</workbook>
</file>

<file path=xl/sharedStrings.xml><?xml version="1.0" encoding="utf-8"?>
<sst xmlns="http://schemas.openxmlformats.org/spreadsheetml/2006/main" count="347" uniqueCount="276">
  <si>
    <t>Відділ культури Конотопської районної державної адміністрації</t>
  </si>
  <si>
    <t>Всього видатків</t>
  </si>
  <si>
    <t>до рішення районної ради</t>
  </si>
  <si>
    <t>в тому числі за рахунок  субвенцій з державного бюджету</t>
  </si>
  <si>
    <t>в тому числі за рахунок  субвенцій з обласного бюджету</t>
  </si>
  <si>
    <t>1</t>
  </si>
  <si>
    <t>Конотопська районна рада</t>
  </si>
  <si>
    <t>Конотопська районна державна адміністрація</t>
  </si>
  <si>
    <t xml:space="preserve">Управління соціального захисту  населення Конотопської районної державної адміністрації </t>
  </si>
  <si>
    <t>Загальний фонд</t>
  </si>
  <si>
    <t>Спеціальний фонд</t>
  </si>
  <si>
    <t>2</t>
  </si>
  <si>
    <t>сьомого скликання</t>
  </si>
  <si>
    <t>Код програмної класифікації видатків та кредитування місцевих бюджетів</t>
  </si>
  <si>
    <t>0100000</t>
  </si>
  <si>
    <t>Код ТПКВКМБ/ТКВКБМС</t>
  </si>
  <si>
    <t>Код ФКВТБ</t>
  </si>
  <si>
    <t xml:space="preserve">Найменування головного розпорядника, відповідального виконавця, бюджетної програми або напрямку видатків згідно з типовою відомчою/ ТПКВКМБ/ТКВКБМС                                    </t>
  </si>
  <si>
    <t>0110000</t>
  </si>
  <si>
    <t>0111</t>
  </si>
  <si>
    <t xml:space="preserve">Відділ освіти   Конотопської районної державної адміністрації </t>
  </si>
  <si>
    <t>1020</t>
  </si>
  <si>
    <t>0921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</si>
  <si>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</si>
  <si>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1060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</si>
  <si>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</si>
  <si>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</si>
  <si>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</si>
  <si>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1011160</t>
  </si>
  <si>
    <t>1160</t>
  </si>
  <si>
    <t>0970</t>
  </si>
  <si>
    <t>Придбання, доставка та зберігання підручників і посібників</t>
  </si>
  <si>
    <t>0726</t>
  </si>
  <si>
    <t>Первинна медична допомога населенню</t>
  </si>
  <si>
    <t>1030</t>
  </si>
  <si>
    <t>2414060</t>
  </si>
  <si>
    <t>4060</t>
  </si>
  <si>
    <t>Бiблiотеки</t>
  </si>
  <si>
    <t>0828</t>
  </si>
  <si>
    <t>6310</t>
  </si>
  <si>
    <t>0490</t>
  </si>
  <si>
    <t>Реалізація заходів щодо інвестиційного розвитку території</t>
  </si>
  <si>
    <t>3160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</si>
  <si>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</si>
  <si>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</si>
  <si>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0810</t>
  </si>
  <si>
    <t>Утримання та навчально-тренувальна робота комунальних дитячо-юнацьких спортивних шкіл</t>
  </si>
  <si>
    <t>1070</t>
  </si>
  <si>
    <t>Надання пільг окремим категоріям громадян з оплати послуг зв'язку</t>
  </si>
  <si>
    <t>Компенсаційні виплати на пільговий проїзд автомобільним транспортом окремим категоріям громадян</t>
  </si>
  <si>
    <t>1513037</t>
  </si>
  <si>
    <t>3037</t>
  </si>
  <si>
    <t>Компенсаційні виплати за пільговий проїзд окремих категорій громадян на залізничному транспорті</t>
  </si>
  <si>
    <t>1010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</si>
  <si>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</si>
  <si>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</si>
  <si>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1513104</t>
  </si>
  <si>
    <t>3104</t>
  </si>
  <si>
    <t>3110</t>
  </si>
  <si>
    <t>Заклади і заходи з питань дітей та їх соціального захисту</t>
  </si>
  <si>
    <t>3112</t>
  </si>
  <si>
    <t>Заходи державної політики з питань дітей та їх соціального захисту</t>
  </si>
  <si>
    <t>3130</t>
  </si>
  <si>
    <t>Здійснення соціальної роботи з вразливими категоріями населення</t>
  </si>
  <si>
    <t>0313133</t>
  </si>
  <si>
    <t>3133</t>
  </si>
  <si>
    <t>Заходи державної політики із забезпечення рівних прав та можливостей жінок та чоловіків</t>
  </si>
  <si>
    <t>0313134</t>
  </si>
  <si>
    <t>3134</t>
  </si>
  <si>
    <t>Заходи державної політики з питань сім'ї</t>
  </si>
  <si>
    <t>0313160</t>
  </si>
  <si>
    <t>3180</t>
  </si>
  <si>
    <t>Соціальний захист ветеранів війни та праці</t>
  </si>
  <si>
    <t>5030</t>
  </si>
  <si>
    <t>5060</t>
  </si>
  <si>
    <t>1516310</t>
  </si>
  <si>
    <t>0320</t>
  </si>
  <si>
    <t>0180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</si>
  <si>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</si>
  <si>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</si>
  <si>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0443</t>
  </si>
  <si>
    <t>Найменування місцевої (регіональної) програми</t>
  </si>
  <si>
    <t>Разом загальний та спеціальний фонди</t>
  </si>
  <si>
    <t>3030</t>
  </si>
  <si>
    <t>3190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</si>
  <si>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</si>
  <si>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0824</t>
  </si>
  <si>
    <t>Програма соціального захисту населення на 2017-2021 роки</t>
  </si>
  <si>
    <t>Районна цільова комплексна Програма "Молодь Конотопщини" на 2016 - 2020 роки</t>
  </si>
  <si>
    <t>5031</t>
  </si>
  <si>
    <t xml:space="preserve">Районна програма розвитку фізичної культури і спорту в Конотопському районі на 2017-2020 роки </t>
  </si>
  <si>
    <t xml:space="preserve">Районна  програма «Фінансова підтримка громадської організації "Інваліди війни Конотопщини " на 2016 - 2018 роки» </t>
  </si>
  <si>
    <t>Районна цільова соціальна  програма протидії захворюванню на туберкульоз у 2017-2019 роках</t>
  </si>
  <si>
    <t>0829</t>
  </si>
  <si>
    <t>Районна комплексна програма "Освіта  Конотопщини" на 2016-2018 роки</t>
  </si>
  <si>
    <t xml:space="preserve">"Про районний бюджет на 2017 рік" 
</t>
  </si>
  <si>
    <t>Програма підтримки районної організації ветеранів війни і праці на 2017-2019 роки</t>
  </si>
  <si>
    <t>(грн.)</t>
  </si>
  <si>
    <t>Реалізація державної політики у молодіжній сфері</t>
  </si>
  <si>
    <t>Розвиток дитячо-юнацького та резервного спорту</t>
  </si>
  <si>
    <t>5050</t>
  </si>
  <si>
    <t>Підтримка фізкультурно-спортивного руху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</si>
  <si>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</si>
  <si>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</si>
  <si>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</si>
  <si>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</si>
  <si>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Інші заходи з розвитку фізичної культури та спорту</t>
  </si>
  <si>
    <t>Здійснення заходів та реалізація проектів на виконання Державної цільової соціальної програми «Молодь України»</t>
  </si>
  <si>
    <t>Затверджено</t>
  </si>
  <si>
    <t>Внесено зміни</t>
  </si>
  <si>
    <t>Затверджено з урахуванням змін</t>
  </si>
  <si>
    <t>Районна соціальна програма «Зміцнення матеріально-технічної бази  та розширення мережі відділень в складі територіального центру соціального обслуговування та надання соціальних послуг Конотопського району, які надають соціальні послуги незахищеним верстам населення на 2017 рік "</t>
  </si>
  <si>
    <t>Районна Програма оздоровлення та відпочинку дітей на 2017 рік</t>
  </si>
  <si>
    <t>0133</t>
  </si>
  <si>
    <t>Районна комплексна програма "Правопорядок на 2016-2020 роки"</t>
  </si>
  <si>
    <t>Районна цільова програма підтримки індивідуального житлового будівництва "Власний дім" на 2017-2018 роки</t>
  </si>
  <si>
    <t>1513100</t>
  </si>
  <si>
    <t>0456</t>
  </si>
  <si>
    <t>0763</t>
  </si>
  <si>
    <t>Заступник голови районної ради</t>
  </si>
  <si>
    <t>І.В.Клігунова</t>
  </si>
  <si>
    <t>від  28.02.2018</t>
  </si>
  <si>
    <t>Зміни до додатку 7 до рішення районної ради "Про районний бюджет на 2018 рік "</t>
  </si>
  <si>
    <t>"Перелік місцевих (регіональних) програм, які фінансуватимуться за рахунок коштів районного бюджету у 2018 році"</t>
  </si>
  <si>
    <t>0110150</t>
  </si>
  <si>
    <t>0150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</si>
  <si>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та їх виконавчих комітетів</t>
  </si>
  <si>
    <t>Районна Програма висвітлення діяльності Конотопської районної ради  мистецько-інформаційним "РТВ-Центром""ВЕЖА" на 2018 рік</t>
  </si>
  <si>
    <t>0200000</t>
  </si>
  <si>
    <t>0210000</t>
  </si>
  <si>
    <t>0210180</t>
  </si>
  <si>
    <t>Інша діяльність у сфері державного управління</t>
  </si>
  <si>
    <t>Програма економічного і соціального розвитку Конотопського району на 2018 рік</t>
  </si>
  <si>
    <t>0212110</t>
  </si>
  <si>
    <t>2110</t>
  </si>
  <si>
    <t>0212111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</si>
  <si>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</si>
  <si>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</si>
  <si>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0212152</t>
  </si>
  <si>
    <t>0212150</t>
  </si>
  <si>
    <t>2150</t>
  </si>
  <si>
    <t>Інші програми, заклади та заходи у сфері охорони здоров’я</t>
  </si>
  <si>
    <t>2152</t>
  </si>
  <si>
    <t>Інші програми та заходи у сфери охорони здоров"я</t>
  </si>
  <si>
    <t>0213110</t>
  </si>
  <si>
    <t>0213112</t>
  </si>
  <si>
    <t>0213120</t>
  </si>
  <si>
    <t>3120</t>
  </si>
  <si>
    <t>0213121</t>
  </si>
  <si>
    <t>3121</t>
  </si>
  <si>
    <t>Утримання та забезпечення діяльності центрів соціальних служб для сім'ї, дітей та молоді</t>
  </si>
  <si>
    <t>0213130</t>
  </si>
  <si>
    <t>0213131</t>
  </si>
  <si>
    <t>3131</t>
  </si>
  <si>
    <t>0213190</t>
  </si>
  <si>
    <t>0213192</t>
  </si>
  <si>
    <t>3192</t>
  </si>
  <si>
    <t>0215050</t>
  </si>
  <si>
    <t>0215051</t>
  </si>
  <si>
    <t>0215060</t>
  </si>
  <si>
    <t>0215061</t>
  </si>
  <si>
    <t>0217350</t>
  </si>
  <si>
    <t>7350</t>
  </si>
  <si>
    <t>Районна цільова програма розроблення схеми планування території Конотопського району на 2016-2018 роки</t>
  </si>
  <si>
    <t>Розроблення  схем планування та  забудови територій (містобудівної документації)</t>
  </si>
  <si>
    <t>0217460</t>
  </si>
  <si>
    <t>7460</t>
  </si>
  <si>
    <t>Утримання та розвиток  автомобільних доріг та дорожньої інфраструктури</t>
  </si>
  <si>
    <t>0217461</t>
  </si>
  <si>
    <t>7461</t>
  </si>
  <si>
    <t>Утримання та розвиток  автомобільних доріг та дорожньої інфраструктури за рахунок коштів місцевого бюджету</t>
  </si>
  <si>
    <t>0217610</t>
  </si>
  <si>
    <t>7610</t>
  </si>
  <si>
    <t>0411</t>
  </si>
  <si>
    <t>Сприяння розвитку малого та середнього підприємництва</t>
  </si>
  <si>
    <t>Програма розвитку малого та середнього підприємництва в Конотопському районі на 2017-2020 роки</t>
  </si>
  <si>
    <t>0217690</t>
  </si>
  <si>
    <t>7690</t>
  </si>
  <si>
    <t>Інша економічна діяльність</t>
  </si>
  <si>
    <t>0217693</t>
  </si>
  <si>
    <t>7693</t>
  </si>
  <si>
    <t>Інші заходи, пов"язані з економічною діяльністю</t>
  </si>
  <si>
    <t>0218110</t>
  </si>
  <si>
    <t>8110</t>
  </si>
  <si>
    <t>Заходи із  запобігання та ліквідації надзвичайних ситуацій та наслідків стихійного лиха</t>
  </si>
  <si>
    <t>0218830</t>
  </si>
  <si>
    <t>8830</t>
  </si>
  <si>
    <t xml:space="preserve">Довгострокові кредити індивідуальним замовникам житла на селі та їх повернення </t>
  </si>
  <si>
    <t>0218831</t>
  </si>
  <si>
    <t>8831</t>
  </si>
  <si>
    <t>Надання кредиту</t>
  </si>
  <si>
    <t>0219410</t>
  </si>
  <si>
    <t>9410</t>
  </si>
  <si>
    <t>Субвенція з місцевого бюджету на здійснення переданих видатків у сфері охорони здоров"я за рахунок коштів медичної субвенції</t>
  </si>
  <si>
    <t>0600000</t>
  </si>
  <si>
    <t>0610000</t>
  </si>
  <si>
    <t>0611020</t>
  </si>
  <si>
    <t>0611090</t>
  </si>
  <si>
    <t>0615030</t>
  </si>
  <si>
    <t>0615031</t>
  </si>
  <si>
    <t>0800000</t>
  </si>
  <si>
    <t>0810000</t>
  </si>
  <si>
    <t>0813030</t>
  </si>
  <si>
    <t>Надання пільг з оплати послуг зв’язку, інших передбачених законодавством пільг окремим категоріям громадян  та компенсації за пільговий проїзд окремих категорій громадян</t>
  </si>
  <si>
    <t>0813032</t>
  </si>
  <si>
    <t>3032</t>
  </si>
  <si>
    <t>Районна програма надання пільг на послуги зв"язку окремим категоріям громадян Конотопского району в 2018 році</t>
  </si>
  <si>
    <t>0813033</t>
  </si>
  <si>
    <t>3033</t>
  </si>
  <si>
    <t>Районна програма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на 2018 рік</t>
  </si>
  <si>
    <t>0813160</t>
  </si>
  <si>
    <t>Надання соціальних гарантій  фізичним особам, які надають соціальні послуги громадянам похилого віку, особам з  інвалідністю, дітям з інвалідністю, хворим, які не здатні до самообслуговування і потребують сторонньої допомоги</t>
  </si>
  <si>
    <t>Районна програма призначення і виплати компенсації фізичним особам, які надають соціальні послуги на 2018 рік</t>
  </si>
  <si>
    <t>0813180</t>
  </si>
  <si>
    <t xml:space="preserve">Районна програма соціального захисту сімей, в яких виховуються онкохворі діти на 2018 рік </t>
  </si>
  <si>
    <t>0813190</t>
  </si>
  <si>
    <t>0813192</t>
  </si>
  <si>
    <t>Надання фінансової підтримки громадським організаціям  ветеранів і осіб з інвалідністю , діяльність яких має соціальну спрямованість</t>
  </si>
  <si>
    <t>0813240</t>
  </si>
  <si>
    <t>3240</t>
  </si>
  <si>
    <t>Інші заклади та заходи</t>
  </si>
  <si>
    <t>0813242</t>
  </si>
  <si>
    <t>3242</t>
  </si>
  <si>
    <t>Інші заходи у сфері соціального захисту і соціального забезпечення</t>
  </si>
  <si>
    <t xml:space="preserve">Районна програма встановлення та виплати у 2018 році щомісячної стипендії особам, яким виповнилось 100 і більше років, інвалідам війни та учасникам бойових дій, яким виповнилося 90 і більше років </t>
  </si>
  <si>
    <t>Районна програма соціального захисту окремих категорій населення на 2018рік</t>
  </si>
  <si>
    <t>1000000</t>
  </si>
  <si>
    <t>1010000</t>
  </si>
  <si>
    <t xml:space="preserve">Фінансове управління   Конотопської районної державної адміністрації  Сумської області </t>
  </si>
  <si>
    <t>Фінансове управління   Конотопської районної державної адміністрації  Сумської області</t>
  </si>
  <si>
    <t>Iншi  заклади та заходи в галузі культури і мистецтва</t>
  </si>
  <si>
    <t>1014082</t>
  </si>
  <si>
    <t>4082</t>
  </si>
  <si>
    <t>Інші заходи в галузі культури і мистецтва</t>
  </si>
  <si>
    <t>3700000</t>
  </si>
  <si>
    <t>3710000</t>
  </si>
  <si>
    <t>3719710</t>
  </si>
  <si>
    <t>9710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</si>
  <si>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</si>
  <si>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3719770</t>
  </si>
  <si>
    <t>9770</t>
  </si>
  <si>
    <t>Інші субвенції з місцевого бюджету</t>
  </si>
  <si>
    <t>3719750</t>
  </si>
  <si>
    <t>9750</t>
  </si>
  <si>
    <t>Субвенція з місцевого бюджету на співфінансування інвестиційних проектів</t>
  </si>
  <si>
    <t>0217322</t>
  </si>
  <si>
    <t>7322</t>
  </si>
  <si>
    <t>Будівництво медичних установ та закладів</t>
  </si>
  <si>
    <t>Районна  програма "Створення належних умов для забезпечення надання якісних медичних послуг  в лікувально-профілактичних підрозділах Центру первинної медико-санітарної допомоги Конотопського району на 2018 рік"</t>
  </si>
  <si>
    <t>0217320</t>
  </si>
  <si>
    <t>7320</t>
  </si>
  <si>
    <t>Будівництво об"єктів соціально-культурного призначення</t>
  </si>
  <si>
    <t>1014060</t>
  </si>
  <si>
    <t>Забезпечення діяльності  палаців i будинків культури, клубів, центрів дозвілля та iнших клубних закладів</t>
  </si>
  <si>
    <t>0219800</t>
  </si>
  <si>
    <t>3719570</t>
  </si>
  <si>
    <t>9570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</si>
  <si>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</si>
  <si>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1013140</t>
  </si>
  <si>
    <t>3140</t>
  </si>
  <si>
    <t>Районна Програма оздоровлення та відпочинку дітей на 2018 рік</t>
  </si>
  <si>
    <t>0617320</t>
  </si>
  <si>
    <t>0617321</t>
  </si>
  <si>
    <t>7321</t>
  </si>
  <si>
    <t>Будівництво освітніх установ та закладів</t>
  </si>
  <si>
    <t>0617360</t>
  </si>
  <si>
    <t>7360</t>
  </si>
  <si>
    <t>Виконання інвестиційних проектів</t>
  </si>
  <si>
    <t>0617361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</si>
  <si>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</si>
  <si>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</si>
  <si>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</si>
  <si>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</si>
  <si>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</si>
  <si>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Районна Програма забезпечення виконання Конотопською районною державною адміністрацією повноважень виконавчої влади та реалізації повноважень, делегованих Конотопською районною радою по забезпеченню державної політики в бюджетній і соціальній сфері та реалізації заходів соціально- економічного розвитку Конотопського району на 2018 рік</t>
  </si>
  <si>
    <t>Додаток 6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</si>
</sst>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4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5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center" wrapText="1"/>
    </xf>
    <xf numFmtId="49" fontId="6" fillId="0" borderId="0" xfId="0" applyNumberFormat="1" applyFont="1" applyFill="1" applyAlignment="1">
      <alignment wrapText="1"/>
    </xf>
    <xf numFmtId="0" fontId="12" fillId="0" borderId="11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9" fillId="0" borderId="0" xfId="0" applyNumberFormat="1" applyFont="1" applyFill="1" applyAlignment="1">
      <alignment horizontal="center" vertical="center" wrapText="1"/>
    </xf>
    <xf numFmtId="1" fontId="9" fillId="0" borderId="0" xfId="0" applyNumberFormat="1" applyFont="1" applyFill="1" applyAlignment="1">
      <alignment horizontal="center" vertical="center" wrapText="1"/>
    </xf>
    <xf numFmtId="49" fontId="12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49" fontId="7" fillId="0" borderId="0" xfId="0" applyNumberFormat="1" applyFont="1" applyFill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2" fontId="12" fillId="0" borderId="14" xfId="0" applyNumberFormat="1" applyFont="1" applyFill="1" applyBorder="1" applyAlignment="1">
      <alignment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justify" wrapText="1"/>
    </xf>
    <xf numFmtId="0" fontId="3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/>
    </xf>
    <xf numFmtId="0" fontId="8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31" fillId="0" borderId="0" xfId="0" applyFont="1" applyFill="1" applyAlignment="1">
      <alignment horizontal="center" wrapText="1"/>
    </xf>
    <xf numFmtId="0" fontId="31" fillId="0" borderId="0" xfId="0" applyFont="1" applyFill="1" applyAlignment="1">
      <alignment wrapText="1"/>
    </xf>
    <xf numFmtId="0" fontId="32" fillId="0" borderId="0" xfId="0" applyFont="1" applyFill="1" applyAlignment="1">
      <alignment horizontal="center" wrapText="1"/>
    </xf>
    <xf numFmtId="49" fontId="12" fillId="17" borderId="11" xfId="0" applyNumberFormat="1" applyFont="1" applyFill="1" applyBorder="1" applyAlignment="1">
      <alignment horizontal="center" vertical="center" wrapText="1"/>
    </xf>
    <xf numFmtId="0" fontId="9" fillId="17" borderId="11" xfId="0" applyFont="1" applyFill="1" applyBorder="1" applyAlignment="1">
      <alignment horizontal="center" vertical="center" wrapText="1"/>
    </xf>
    <xf numFmtId="0" fontId="12" fillId="17" borderId="13" xfId="0" applyFont="1" applyFill="1" applyBorder="1" applyAlignment="1">
      <alignment horizontal="left" vertical="center" wrapText="1"/>
    </xf>
    <xf numFmtId="0" fontId="7" fillId="17" borderId="11" xfId="0" applyFont="1" applyFill="1" applyBorder="1" applyAlignment="1">
      <alignment horizontal="left" vertical="center" wrapText="1"/>
    </xf>
    <xf numFmtId="49" fontId="12" fillId="17" borderId="14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2" fillId="17" borderId="11" xfId="0" applyFont="1" applyFill="1" applyBorder="1" applyAlignment="1">
      <alignment horizontal="center"/>
    </xf>
    <xf numFmtId="49" fontId="12" fillId="17" borderId="16" xfId="0" applyNumberFormat="1" applyFont="1" applyFill="1" applyBorder="1" applyAlignment="1">
      <alignment horizontal="center" vertical="center" wrapText="1"/>
    </xf>
    <xf numFmtId="0" fontId="12" fillId="17" borderId="11" xfId="0" applyFont="1" applyFill="1" applyBorder="1" applyAlignment="1">
      <alignment horizontal="justify" wrapText="1"/>
    </xf>
    <xf numFmtId="2" fontId="9" fillId="17" borderId="11" xfId="0" applyNumberFormat="1" applyFont="1" applyFill="1" applyBorder="1" applyAlignment="1">
      <alignment horizontal="center" vertical="center" wrapText="1"/>
    </xf>
    <xf numFmtId="2" fontId="7" fillId="17" borderId="11" xfId="0" applyNumberFormat="1" applyFont="1" applyFill="1" applyBorder="1" applyAlignment="1">
      <alignment horizontal="left" vertical="center" wrapText="1"/>
    </xf>
    <xf numFmtId="0" fontId="12" fillId="17" borderId="11" xfId="0" applyFont="1" applyFill="1" applyBorder="1" applyAlignment="1">
      <alignment horizontal="left" vertical="center" wrapText="1"/>
    </xf>
    <xf numFmtId="49" fontId="12" fillId="17" borderId="12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left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2" fontId="9" fillId="0" borderId="17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justify" wrapText="1"/>
    </xf>
    <xf numFmtId="0" fontId="6" fillId="0" borderId="11" xfId="0" applyFont="1" applyFill="1" applyBorder="1" applyAlignment="1">
      <alignment vertical="center" wrapText="1"/>
    </xf>
    <xf numFmtId="2" fontId="12" fillId="0" borderId="13" xfId="0" applyNumberFormat="1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vertical="center" wrapText="1"/>
    </xf>
    <xf numFmtId="49" fontId="12" fillId="0" borderId="14" xfId="0" applyNumberFormat="1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49" fontId="12" fillId="0" borderId="11" xfId="0" applyNumberFormat="1" applyFont="1" applyFill="1" applyBorder="1" applyAlignment="1">
      <alignment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justify" vertical="center" wrapText="1"/>
    </xf>
    <xf numFmtId="0" fontId="12" fillId="0" borderId="14" xfId="0" applyFont="1" applyFill="1" applyBorder="1" applyAlignment="1">
      <alignment horizontal="justify" wrapText="1"/>
    </xf>
    <xf numFmtId="0" fontId="12" fillId="0" borderId="11" xfId="0" applyFont="1" applyFill="1" applyBorder="1" applyAlignment="1">
      <alignment vertical="center"/>
    </xf>
    <xf numFmtId="0" fontId="12" fillId="0" borderId="11" xfId="0" applyFont="1" applyFill="1" applyBorder="1" applyAlignment="1">
      <alignment wrapText="1"/>
    </xf>
    <xf numFmtId="2" fontId="6" fillId="0" borderId="11" xfId="0" applyNumberFormat="1" applyFont="1" applyFill="1" applyBorder="1" applyAlignment="1">
      <alignment horizontal="left" vertical="center" wrapText="1"/>
    </xf>
    <xf numFmtId="2" fontId="7" fillId="0" borderId="14" xfId="0" applyNumberFormat="1" applyFont="1" applyFill="1" applyBorder="1" applyAlignment="1">
      <alignment horizontal="left" vertical="center" wrapText="1"/>
    </xf>
    <xf numFmtId="2" fontId="7" fillId="0" borderId="11" xfId="0" applyNumberFormat="1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left" wrapText="1"/>
    </xf>
    <xf numFmtId="0" fontId="12" fillId="0" borderId="19" xfId="0" applyFont="1" applyFill="1" applyBorder="1" applyAlignment="1">
      <alignment horizontal="left" wrapText="1"/>
    </xf>
    <xf numFmtId="49" fontId="12" fillId="0" borderId="15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wrapText="1"/>
    </xf>
    <xf numFmtId="0" fontId="12" fillId="0" borderId="14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33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8"/>
  <sheetViews>
    <sheetView tabSelected="1" view="pageBreakPreview" zoomScale="50" zoomScaleNormal="50" zoomScaleSheetLayoutView="50" zoomScalePageLayoutView="0" workbookViewId="0" topLeftCell="A1">
      <pane xSplit="4" ySplit="17" topLeftCell="E18" activePane="bottomRight" state="frozen"/>
      <selection pane="topLeft" activeCell="A1" sqref="A1"/>
      <selection pane="topRight" activeCell="D1" sqref="D1"/>
      <selection pane="bottomLeft" activeCell="A16" sqref="A16"/>
      <selection pane="bottomRight" activeCell="J2" sqref="J2:L2"/>
    </sheetView>
  </sheetViews>
  <sheetFormatPr defaultColWidth="9.140625" defaultRowHeight="24.75" customHeight="1"/>
  <cols>
    <col min="1" max="1" width="15.00390625" style="2" customWidth="1"/>
    <col min="2" max="2" width="14.140625" style="2" customWidth="1"/>
    <col min="3" max="3" width="11.57421875" style="2" customWidth="1"/>
    <col min="4" max="4" width="101.57421875" style="1" customWidth="1"/>
    <col min="5" max="5" width="103.7109375" style="3" customWidth="1"/>
    <col min="6" max="6" width="18.7109375" style="3" customWidth="1"/>
    <col min="7" max="7" width="15.8515625" style="3" customWidth="1"/>
    <col min="8" max="8" width="22.8515625" style="3" customWidth="1"/>
    <col min="9" max="9" width="21.421875" style="3" customWidth="1"/>
    <col min="10" max="10" width="16.140625" style="3" customWidth="1"/>
    <col min="11" max="11" width="20.57421875" style="3" customWidth="1"/>
    <col min="12" max="12" width="17.421875" style="3" customWidth="1"/>
    <col min="13" max="16384" width="9.140625" style="3" customWidth="1"/>
  </cols>
  <sheetData>
    <row r="1" spans="9:12" ht="24.75" customHeight="1">
      <c r="I1" s="37"/>
      <c r="J1" s="113" t="s">
        <v>275</v>
      </c>
      <c r="K1" s="113"/>
      <c r="L1" s="113"/>
    </row>
    <row r="2" spans="9:12" ht="27.75" customHeight="1">
      <c r="I2" s="37"/>
      <c r="J2" s="113" t="s">
        <v>2</v>
      </c>
      <c r="K2" s="113"/>
      <c r="L2" s="113"/>
    </row>
    <row r="3" spans="9:12" ht="33.75" customHeight="1">
      <c r="I3" s="37"/>
      <c r="J3" s="113" t="s">
        <v>12</v>
      </c>
      <c r="K3" s="113"/>
      <c r="L3" s="113"/>
    </row>
    <row r="4" spans="9:12" ht="30.75" customHeight="1" hidden="1">
      <c r="I4" s="114" t="s">
        <v>95</v>
      </c>
      <c r="J4" s="114"/>
      <c r="K4" s="114"/>
      <c r="L4" s="114"/>
    </row>
    <row r="5" spans="9:12" ht="26.25" customHeight="1">
      <c r="I5" s="37"/>
      <c r="J5" s="113" t="s">
        <v>121</v>
      </c>
      <c r="K5" s="113"/>
      <c r="L5" s="113"/>
    </row>
    <row r="6" ht="84" customHeight="1" hidden="1"/>
    <row r="7" spans="1:9" ht="41.25" customHeight="1">
      <c r="A7" s="3"/>
      <c r="B7" s="3"/>
      <c r="C7" s="3"/>
      <c r="D7" s="91" t="s">
        <v>122</v>
      </c>
      <c r="E7" s="91"/>
      <c r="F7" s="91"/>
      <c r="G7" s="91"/>
      <c r="H7" s="91"/>
      <c r="I7" s="91"/>
    </row>
    <row r="8" spans="1:11" ht="24.75" customHeight="1">
      <c r="A8" s="3"/>
      <c r="B8" s="3"/>
      <c r="C8" s="3"/>
      <c r="D8" s="91" t="s">
        <v>123</v>
      </c>
      <c r="E8" s="91"/>
      <c r="F8" s="91"/>
      <c r="G8" s="91"/>
      <c r="H8" s="91"/>
      <c r="I8" s="91"/>
      <c r="J8" s="36"/>
      <c r="K8" s="36"/>
    </row>
    <row r="9" spans="1:12" ht="24.75" customHeight="1">
      <c r="A9" s="5"/>
      <c r="B9" s="5"/>
      <c r="C9" s="5"/>
      <c r="D9" s="5"/>
      <c r="L9" s="14" t="s">
        <v>97</v>
      </c>
    </row>
    <row r="10" spans="1:12" ht="24.75" customHeight="1">
      <c r="A10" s="83" t="s">
        <v>13</v>
      </c>
      <c r="B10" s="83" t="s">
        <v>15</v>
      </c>
      <c r="C10" s="83" t="s">
        <v>16</v>
      </c>
      <c r="D10" s="86" t="s">
        <v>17</v>
      </c>
      <c r="E10" s="90" t="s">
        <v>81</v>
      </c>
      <c r="F10" s="90" t="s">
        <v>9</v>
      </c>
      <c r="G10" s="90"/>
      <c r="H10" s="90"/>
      <c r="I10" s="90" t="s">
        <v>10</v>
      </c>
      <c r="J10" s="90"/>
      <c r="K10" s="90"/>
      <c r="L10" s="104" t="s">
        <v>82</v>
      </c>
    </row>
    <row r="11" spans="1:12" ht="11.25" customHeight="1">
      <c r="A11" s="84"/>
      <c r="B11" s="84"/>
      <c r="C11" s="84"/>
      <c r="D11" s="87"/>
      <c r="E11" s="90"/>
      <c r="F11" s="90"/>
      <c r="G11" s="90"/>
      <c r="H11" s="90"/>
      <c r="I11" s="90"/>
      <c r="J11" s="90"/>
      <c r="K11" s="90"/>
      <c r="L11" s="104"/>
    </row>
    <row r="12" spans="1:12" s="17" customFormat="1" ht="9.75" customHeight="1">
      <c r="A12" s="84"/>
      <c r="B12" s="84"/>
      <c r="C12" s="84"/>
      <c r="D12" s="87"/>
      <c r="E12" s="90"/>
      <c r="F12" s="90"/>
      <c r="G12" s="90"/>
      <c r="H12" s="90"/>
      <c r="I12" s="90"/>
      <c r="J12" s="90"/>
      <c r="K12" s="90"/>
      <c r="L12" s="104"/>
    </row>
    <row r="13" spans="1:12" s="17" customFormat="1" ht="24.75" customHeight="1">
      <c r="A13" s="84"/>
      <c r="B13" s="84"/>
      <c r="C13" s="84"/>
      <c r="D13" s="87"/>
      <c r="E13" s="90"/>
      <c r="F13" s="90" t="s">
        <v>108</v>
      </c>
      <c r="G13" s="90" t="s">
        <v>109</v>
      </c>
      <c r="H13" s="90" t="s">
        <v>110</v>
      </c>
      <c r="I13" s="90" t="s">
        <v>108</v>
      </c>
      <c r="J13" s="90" t="s">
        <v>109</v>
      </c>
      <c r="K13" s="104" t="s">
        <v>110</v>
      </c>
      <c r="L13" s="104"/>
    </row>
    <row r="14" spans="1:12" s="17" customFormat="1" ht="24.75" customHeight="1">
      <c r="A14" s="84"/>
      <c r="B14" s="84"/>
      <c r="C14" s="84"/>
      <c r="D14" s="87"/>
      <c r="E14" s="90"/>
      <c r="F14" s="90"/>
      <c r="G14" s="90"/>
      <c r="H14" s="90"/>
      <c r="I14" s="90"/>
      <c r="J14" s="90"/>
      <c r="K14" s="104"/>
      <c r="L14" s="104"/>
    </row>
    <row r="15" spans="1:12" s="17" customFormat="1" ht="15.75" customHeight="1">
      <c r="A15" s="84"/>
      <c r="B15" s="84"/>
      <c r="C15" s="84"/>
      <c r="D15" s="87"/>
      <c r="E15" s="90"/>
      <c r="F15" s="90"/>
      <c r="G15" s="90"/>
      <c r="H15" s="90"/>
      <c r="I15" s="90"/>
      <c r="J15" s="90"/>
      <c r="K15" s="104"/>
      <c r="L15" s="104"/>
    </row>
    <row r="16" spans="1:12" s="17" customFormat="1" ht="4.5" customHeight="1">
      <c r="A16" s="85"/>
      <c r="B16" s="85"/>
      <c r="C16" s="85"/>
      <c r="D16" s="105"/>
      <c r="E16" s="90"/>
      <c r="F16" s="90"/>
      <c r="G16" s="90"/>
      <c r="H16" s="90"/>
      <c r="I16" s="90"/>
      <c r="J16" s="90"/>
      <c r="K16" s="104"/>
      <c r="L16" s="104"/>
    </row>
    <row r="17" spans="1:12" s="20" customFormat="1" ht="24.75" customHeight="1">
      <c r="A17" s="19" t="s">
        <v>5</v>
      </c>
      <c r="B17" s="19"/>
      <c r="C17" s="19" t="s">
        <v>11</v>
      </c>
      <c r="D17" s="15">
        <v>3</v>
      </c>
      <c r="E17" s="33">
        <v>4</v>
      </c>
      <c r="F17" s="15">
        <v>5</v>
      </c>
      <c r="G17" s="15">
        <v>6</v>
      </c>
      <c r="H17" s="15">
        <v>7</v>
      </c>
      <c r="I17" s="15">
        <v>8</v>
      </c>
      <c r="J17" s="15">
        <v>9</v>
      </c>
      <c r="K17" s="15">
        <v>10</v>
      </c>
      <c r="L17" s="15">
        <v>11</v>
      </c>
    </row>
    <row r="18" spans="1:12" s="18" customFormat="1" ht="24.75" customHeight="1">
      <c r="A18" s="11" t="s">
        <v>14</v>
      </c>
      <c r="B18" s="11"/>
      <c r="C18" s="11"/>
      <c r="D18" s="12" t="s">
        <v>6</v>
      </c>
      <c r="E18" s="7"/>
      <c r="F18" s="7">
        <f aca="true" t="shared" si="0" ref="F18:J19">F19</f>
        <v>84000</v>
      </c>
      <c r="G18" s="7">
        <f t="shared" si="0"/>
        <v>0</v>
      </c>
      <c r="H18" s="7">
        <f>F18+G18</f>
        <v>84000</v>
      </c>
      <c r="I18" s="7">
        <f t="shared" si="0"/>
        <v>0</v>
      </c>
      <c r="J18" s="7">
        <f t="shared" si="0"/>
        <v>0</v>
      </c>
      <c r="K18" s="7">
        <f>I18+J18</f>
        <v>0</v>
      </c>
      <c r="L18" s="7">
        <f>H18+K18</f>
        <v>84000</v>
      </c>
    </row>
    <row r="19" spans="1:12" s="18" customFormat="1" ht="33" customHeight="1">
      <c r="A19" s="11" t="s">
        <v>18</v>
      </c>
      <c r="B19" s="65"/>
      <c r="C19" s="65"/>
      <c r="D19" s="12" t="s">
        <v>6</v>
      </c>
      <c r="E19" s="7"/>
      <c r="F19" s="7">
        <f t="shared" si="0"/>
        <v>84000</v>
      </c>
      <c r="G19" s="7">
        <f t="shared" si="0"/>
        <v>0</v>
      </c>
      <c r="H19" s="7">
        <f aca="true" t="shared" si="1" ref="H19:H100">F19+G19</f>
        <v>84000</v>
      </c>
      <c r="I19" s="7">
        <f t="shared" si="0"/>
        <v>0</v>
      </c>
      <c r="J19" s="7">
        <f t="shared" si="0"/>
        <v>0</v>
      </c>
      <c r="K19" s="7">
        <f aca="true" t="shared" si="2" ref="K19:K100">I19+J19</f>
        <v>0</v>
      </c>
      <c r="L19" s="7">
        <f aca="true" t="shared" si="3" ref="L19:L100">H19+K19</f>
        <v>84000</v>
      </c>
    </row>
    <row r="20" spans="1:12" s="16" customFormat="1" ht="83.25" customHeight="1">
      <c r="A20" s="13" t="s">
        <v>124</v>
      </c>
      <c r="B20" s="13" t="s">
        <v>125</v>
      </c>
      <c r="C20" s="13" t="s">
        <v>19</v>
      </c>
      <c r="D20" s="10" t="s">
        <v>126</v>
      </c>
      <c r="E20" s="54" t="s">
        <v>127</v>
      </c>
      <c r="F20" s="15">
        <v>84000</v>
      </c>
      <c r="G20" s="15"/>
      <c r="H20" s="7">
        <f t="shared" si="1"/>
        <v>84000</v>
      </c>
      <c r="I20" s="15"/>
      <c r="J20" s="15"/>
      <c r="K20" s="7">
        <f t="shared" si="2"/>
        <v>0</v>
      </c>
      <c r="L20" s="7">
        <f t="shared" si="3"/>
        <v>84000</v>
      </c>
    </row>
    <row r="21" spans="1:12" s="18" customFormat="1" ht="24.75" customHeight="1">
      <c r="A21" s="11" t="s">
        <v>128</v>
      </c>
      <c r="B21" s="11"/>
      <c r="C21" s="11"/>
      <c r="D21" s="12" t="s">
        <v>7</v>
      </c>
      <c r="E21" s="7"/>
      <c r="F21" s="7">
        <f>F22</f>
        <v>23406717</v>
      </c>
      <c r="G21" s="7">
        <f>G22</f>
        <v>826288.24</v>
      </c>
      <c r="H21" s="7">
        <f t="shared" si="1"/>
        <v>24233005.24</v>
      </c>
      <c r="I21" s="7">
        <f>I22</f>
        <v>64000</v>
      </c>
      <c r="J21" s="7">
        <f>J22</f>
        <v>1479681</v>
      </c>
      <c r="K21" s="7">
        <f t="shared" si="2"/>
        <v>1543681</v>
      </c>
      <c r="L21" s="7">
        <f t="shared" si="3"/>
        <v>25776686.24</v>
      </c>
    </row>
    <row r="22" spans="1:12" s="18" customFormat="1" ht="24.75" customHeight="1">
      <c r="A22" s="11" t="s">
        <v>129</v>
      </c>
      <c r="B22" s="11"/>
      <c r="C22" s="11"/>
      <c r="D22" s="12" t="s">
        <v>7</v>
      </c>
      <c r="E22" s="7"/>
      <c r="F22" s="7">
        <f>F23+F24+F28+F30+F32+F36+F40+F41+F43+F45+F48+F50+F51+F53+F54+F56+F57+F60+F61+F62+F63+F26+F59</f>
        <v>23406717</v>
      </c>
      <c r="G22" s="7">
        <f>G23+G24+G28+G30+G32+G36+G40+G41+G43+G45+G48+G50+G51+G53+G54+G56+G57+G60+G61+G62+G63+G26+G59</f>
        <v>826288.24</v>
      </c>
      <c r="H22" s="7">
        <f t="shared" si="1"/>
        <v>24233005.24</v>
      </c>
      <c r="I22" s="7">
        <f>I23+I24+I28+I30+I32+I36+I40+I41+I43+I45+I48+I50+I51+I53+I54+I56+I57+I60+I61+I62+I63+I26+I59</f>
        <v>64000</v>
      </c>
      <c r="J22" s="7">
        <f>J23+J24+J28+J30+J32+J36+J40+J41+J43+J45+J48+J50+J51+J53+J54+J56+J57+J60+J61+J62+J63+J26+J59</f>
        <v>1479681</v>
      </c>
      <c r="K22" s="7">
        <f t="shared" si="2"/>
        <v>1543681</v>
      </c>
      <c r="L22" s="7">
        <f t="shared" si="3"/>
        <v>25776686.24</v>
      </c>
    </row>
    <row r="23" spans="1:12" s="18" customFormat="1" ht="42" customHeight="1">
      <c r="A23" s="13" t="s">
        <v>130</v>
      </c>
      <c r="B23" s="13" t="s">
        <v>77</v>
      </c>
      <c r="C23" s="13" t="s">
        <v>113</v>
      </c>
      <c r="D23" s="59" t="s">
        <v>131</v>
      </c>
      <c r="E23" s="15" t="s">
        <v>132</v>
      </c>
      <c r="F23" s="7">
        <v>15960</v>
      </c>
      <c r="G23" s="7"/>
      <c r="H23" s="7">
        <f t="shared" si="1"/>
        <v>15960</v>
      </c>
      <c r="I23" s="7"/>
      <c r="J23" s="7"/>
      <c r="K23" s="7">
        <f t="shared" si="2"/>
        <v>0</v>
      </c>
      <c r="L23" s="7">
        <f t="shared" si="3"/>
        <v>15960</v>
      </c>
    </row>
    <row r="24" spans="1:12" s="18" customFormat="1" ht="42" customHeight="1">
      <c r="A24" s="13" t="s">
        <v>133</v>
      </c>
      <c r="B24" s="13" t="s">
        <v>134</v>
      </c>
      <c r="C24" s="13"/>
      <c r="D24" s="66" t="s">
        <v>33</v>
      </c>
      <c r="E24" s="15"/>
      <c r="F24" s="7">
        <f>F25+F27</f>
        <v>10548870</v>
      </c>
      <c r="G24" s="7">
        <f aca="true" t="shared" si="4" ref="G24:L24">G25+G27</f>
        <v>-1194500</v>
      </c>
      <c r="H24" s="7">
        <f t="shared" si="4"/>
        <v>9354370</v>
      </c>
      <c r="I24" s="7">
        <f t="shared" si="4"/>
        <v>0</v>
      </c>
      <c r="J24" s="7">
        <f t="shared" si="4"/>
        <v>0</v>
      </c>
      <c r="K24" s="7">
        <f t="shared" si="4"/>
        <v>0</v>
      </c>
      <c r="L24" s="7">
        <f t="shared" si="4"/>
        <v>9354370</v>
      </c>
    </row>
    <row r="25" spans="1:12" s="18" customFormat="1" ht="60.75" customHeight="1">
      <c r="A25" s="95" t="s">
        <v>135</v>
      </c>
      <c r="B25" s="95" t="s">
        <v>136</v>
      </c>
      <c r="C25" s="95" t="s">
        <v>32</v>
      </c>
      <c r="D25" s="80" t="s">
        <v>137</v>
      </c>
      <c r="E25" s="54" t="s">
        <v>132</v>
      </c>
      <c r="F25" s="7">
        <v>10453870</v>
      </c>
      <c r="G25" s="7">
        <v>-1214500</v>
      </c>
      <c r="H25" s="7">
        <f t="shared" si="1"/>
        <v>9239370</v>
      </c>
      <c r="I25" s="7"/>
      <c r="J25" s="7"/>
      <c r="K25" s="7">
        <f t="shared" si="2"/>
        <v>0</v>
      </c>
      <c r="L25" s="7">
        <f t="shared" si="3"/>
        <v>9239370</v>
      </c>
    </row>
    <row r="26" spans="1:12" s="18" customFormat="1" ht="60.75" customHeight="1">
      <c r="A26" s="95"/>
      <c r="B26" s="95"/>
      <c r="C26" s="95"/>
      <c r="D26" s="111"/>
      <c r="E26" s="54" t="s">
        <v>248</v>
      </c>
      <c r="F26" s="7"/>
      <c r="G26" s="7">
        <v>280009.24</v>
      </c>
      <c r="H26" s="7">
        <f t="shared" si="1"/>
        <v>280009.24</v>
      </c>
      <c r="I26" s="7"/>
      <c r="J26" s="7">
        <v>1242166</v>
      </c>
      <c r="K26" s="7">
        <f t="shared" si="2"/>
        <v>1242166</v>
      </c>
      <c r="L26" s="7">
        <f t="shared" si="3"/>
        <v>1522175.24</v>
      </c>
    </row>
    <row r="27" spans="1:12" s="18" customFormat="1" ht="44.25" customHeight="1">
      <c r="A27" s="95"/>
      <c r="B27" s="95"/>
      <c r="C27" s="95"/>
      <c r="D27" s="81"/>
      <c r="E27" s="67" t="s">
        <v>92</v>
      </c>
      <c r="F27" s="7">
        <v>95000</v>
      </c>
      <c r="G27" s="7">
        <v>20000</v>
      </c>
      <c r="H27" s="7">
        <f t="shared" si="1"/>
        <v>115000</v>
      </c>
      <c r="I27" s="7"/>
      <c r="J27" s="7"/>
      <c r="K27" s="7">
        <f t="shared" si="2"/>
        <v>0</v>
      </c>
      <c r="L27" s="7">
        <f t="shared" si="3"/>
        <v>115000</v>
      </c>
    </row>
    <row r="28" spans="1:12" s="18" customFormat="1" ht="33" customHeight="1">
      <c r="A28" s="68" t="s">
        <v>139</v>
      </c>
      <c r="B28" s="13" t="s">
        <v>140</v>
      </c>
      <c r="C28" s="26"/>
      <c r="D28" s="27" t="s">
        <v>141</v>
      </c>
      <c r="E28" s="69"/>
      <c r="F28" s="69">
        <f>F29</f>
        <v>62000</v>
      </c>
      <c r="G28" s="69">
        <f aca="true" t="shared" si="5" ref="G28:L28">G29</f>
        <v>0</v>
      </c>
      <c r="H28" s="69">
        <f t="shared" si="5"/>
        <v>62000</v>
      </c>
      <c r="I28" s="69">
        <f t="shared" si="5"/>
        <v>0</v>
      </c>
      <c r="J28" s="69">
        <f t="shared" si="5"/>
        <v>0</v>
      </c>
      <c r="K28" s="69">
        <f t="shared" si="5"/>
        <v>0</v>
      </c>
      <c r="L28" s="69">
        <f t="shared" si="5"/>
        <v>62000</v>
      </c>
    </row>
    <row r="29" spans="1:12" s="18" customFormat="1" ht="42" customHeight="1">
      <c r="A29" s="13" t="s">
        <v>138</v>
      </c>
      <c r="B29" s="13" t="s">
        <v>142</v>
      </c>
      <c r="C29" s="26" t="s">
        <v>118</v>
      </c>
      <c r="D29" s="27" t="s">
        <v>143</v>
      </c>
      <c r="E29" s="70" t="s">
        <v>132</v>
      </c>
      <c r="F29" s="69">
        <v>62000</v>
      </c>
      <c r="G29" s="69"/>
      <c r="H29" s="69">
        <f t="shared" si="1"/>
        <v>62000</v>
      </c>
      <c r="I29" s="69"/>
      <c r="J29" s="69"/>
      <c r="K29" s="69">
        <f t="shared" si="2"/>
        <v>0</v>
      </c>
      <c r="L29" s="69">
        <f t="shared" si="3"/>
        <v>62000</v>
      </c>
    </row>
    <row r="30" spans="1:12" s="18" customFormat="1" ht="28.5" customHeight="1">
      <c r="A30" s="13" t="s">
        <v>144</v>
      </c>
      <c r="B30" s="13" t="s">
        <v>58</v>
      </c>
      <c r="C30" s="11"/>
      <c r="D30" s="10" t="s">
        <v>59</v>
      </c>
      <c r="E30" s="15"/>
      <c r="F30" s="7">
        <f>F31</f>
        <v>10000</v>
      </c>
      <c r="G30" s="7">
        <f>G31</f>
        <v>0</v>
      </c>
      <c r="H30" s="7">
        <f t="shared" si="1"/>
        <v>10000</v>
      </c>
      <c r="I30" s="7">
        <f>I31</f>
        <v>0</v>
      </c>
      <c r="J30" s="7">
        <f>J31</f>
        <v>0</v>
      </c>
      <c r="K30" s="7">
        <f t="shared" si="2"/>
        <v>0</v>
      </c>
      <c r="L30" s="7">
        <f t="shared" si="3"/>
        <v>10000</v>
      </c>
    </row>
    <row r="31" spans="1:12" s="18" customFormat="1" ht="28.5" customHeight="1">
      <c r="A31" s="13" t="s">
        <v>145</v>
      </c>
      <c r="B31" s="13" t="s">
        <v>60</v>
      </c>
      <c r="C31" s="13" t="s">
        <v>43</v>
      </c>
      <c r="D31" s="10" t="s">
        <v>61</v>
      </c>
      <c r="E31" s="15" t="s">
        <v>132</v>
      </c>
      <c r="F31" s="7">
        <v>10000</v>
      </c>
      <c r="G31" s="7"/>
      <c r="H31" s="7">
        <f t="shared" si="1"/>
        <v>10000</v>
      </c>
      <c r="I31" s="7"/>
      <c r="J31" s="7"/>
      <c r="K31" s="7">
        <f t="shared" si="2"/>
        <v>0</v>
      </c>
      <c r="L31" s="7">
        <f t="shared" si="3"/>
        <v>10000</v>
      </c>
    </row>
    <row r="32" spans="1:12" s="18" customFormat="1" ht="27.75" customHeight="1">
      <c r="A32" s="13" t="s">
        <v>146</v>
      </c>
      <c r="B32" s="13" t="s">
        <v>147</v>
      </c>
      <c r="C32" s="13"/>
      <c r="D32" s="10" t="s">
        <v>63</v>
      </c>
      <c r="E32" s="7"/>
      <c r="F32" s="7">
        <f>F33+F34+F35</f>
        <v>5200</v>
      </c>
      <c r="G32" s="7">
        <f>G33+G34+G35</f>
        <v>0</v>
      </c>
      <c r="H32" s="7">
        <f t="shared" si="1"/>
        <v>5200</v>
      </c>
      <c r="I32" s="7">
        <f>I33+I34+I35</f>
        <v>0</v>
      </c>
      <c r="J32" s="7">
        <f>J33+J34+J35</f>
        <v>0</v>
      </c>
      <c r="K32" s="7">
        <f t="shared" si="2"/>
        <v>0</v>
      </c>
      <c r="L32" s="7">
        <f t="shared" si="3"/>
        <v>5200</v>
      </c>
    </row>
    <row r="33" spans="1:12" s="18" customFormat="1" ht="42.75" customHeight="1">
      <c r="A33" s="13" t="s">
        <v>148</v>
      </c>
      <c r="B33" s="13" t="s">
        <v>149</v>
      </c>
      <c r="C33" s="13" t="s">
        <v>43</v>
      </c>
      <c r="D33" s="10" t="s">
        <v>150</v>
      </c>
      <c r="E33" s="10" t="s">
        <v>87</v>
      </c>
      <c r="F33" s="7">
        <v>5200</v>
      </c>
      <c r="G33" s="7"/>
      <c r="H33" s="7">
        <f t="shared" si="1"/>
        <v>5200</v>
      </c>
      <c r="I33" s="7"/>
      <c r="J33" s="7"/>
      <c r="K33" s="7">
        <f t="shared" si="2"/>
        <v>0</v>
      </c>
      <c r="L33" s="7">
        <f t="shared" si="3"/>
        <v>5200</v>
      </c>
    </row>
    <row r="34" spans="1:12" s="18" customFormat="1" ht="84" customHeight="1" hidden="1">
      <c r="A34" s="13" t="s">
        <v>64</v>
      </c>
      <c r="B34" s="13" t="s">
        <v>65</v>
      </c>
      <c r="C34" s="13" t="s">
        <v>43</v>
      </c>
      <c r="D34" s="10" t="s">
        <v>66</v>
      </c>
      <c r="E34" s="7"/>
      <c r="F34" s="7"/>
      <c r="G34" s="7"/>
      <c r="H34" s="7">
        <f t="shared" si="1"/>
        <v>0</v>
      </c>
      <c r="I34" s="7"/>
      <c r="J34" s="7"/>
      <c r="K34" s="7">
        <f t="shared" si="2"/>
        <v>0</v>
      </c>
      <c r="L34" s="7">
        <f t="shared" si="3"/>
        <v>0</v>
      </c>
    </row>
    <row r="35" spans="1:12" s="18" customFormat="1" ht="84" customHeight="1" hidden="1">
      <c r="A35" s="13" t="s">
        <v>67</v>
      </c>
      <c r="B35" s="13" t="s">
        <v>68</v>
      </c>
      <c r="C35" s="13" t="s">
        <v>43</v>
      </c>
      <c r="D35" s="10" t="s">
        <v>69</v>
      </c>
      <c r="E35" s="7"/>
      <c r="F35" s="7"/>
      <c r="G35" s="7"/>
      <c r="H35" s="7">
        <f t="shared" si="1"/>
        <v>0</v>
      </c>
      <c r="I35" s="7"/>
      <c r="J35" s="7"/>
      <c r="K35" s="7">
        <f t="shared" si="2"/>
        <v>0</v>
      </c>
      <c r="L35" s="7">
        <f t="shared" si="3"/>
        <v>0</v>
      </c>
    </row>
    <row r="36" spans="1:12" s="18" customFormat="1" ht="26.25" customHeight="1">
      <c r="A36" s="13" t="s">
        <v>151</v>
      </c>
      <c r="B36" s="13" t="s">
        <v>62</v>
      </c>
      <c r="C36" s="71"/>
      <c r="D36" s="34" t="s">
        <v>98</v>
      </c>
      <c r="E36" s="7"/>
      <c r="F36" s="7">
        <f>F39</f>
        <v>7900</v>
      </c>
      <c r="G36" s="7">
        <f>G39</f>
        <v>12100</v>
      </c>
      <c r="H36" s="7">
        <f t="shared" si="1"/>
        <v>20000</v>
      </c>
      <c r="I36" s="7">
        <f>I39</f>
        <v>0</v>
      </c>
      <c r="J36" s="7">
        <f>J39</f>
        <v>0</v>
      </c>
      <c r="K36" s="7">
        <f t="shared" si="2"/>
        <v>0</v>
      </c>
      <c r="L36" s="7">
        <f t="shared" si="3"/>
        <v>20000</v>
      </c>
    </row>
    <row r="37" spans="1:12" s="18" customFormat="1" ht="84" customHeight="1" hidden="1">
      <c r="A37" s="95" t="s">
        <v>70</v>
      </c>
      <c r="B37" s="95" t="s">
        <v>42</v>
      </c>
      <c r="C37" s="95" t="s">
        <v>43</v>
      </c>
      <c r="D37" s="112" t="s">
        <v>44</v>
      </c>
      <c r="E37" s="7"/>
      <c r="F37" s="7"/>
      <c r="G37" s="7"/>
      <c r="H37" s="7">
        <f t="shared" si="1"/>
        <v>0</v>
      </c>
      <c r="I37" s="7"/>
      <c r="J37" s="7"/>
      <c r="K37" s="7">
        <f t="shared" si="2"/>
        <v>0</v>
      </c>
      <c r="L37" s="7">
        <f t="shared" si="3"/>
        <v>0</v>
      </c>
    </row>
    <row r="38" spans="1:12" s="18" customFormat="1" ht="84" customHeight="1" hidden="1">
      <c r="A38" s="95"/>
      <c r="B38" s="95"/>
      <c r="C38" s="95"/>
      <c r="D38" s="112"/>
      <c r="E38" s="7"/>
      <c r="F38" s="7"/>
      <c r="G38" s="7"/>
      <c r="H38" s="7">
        <f t="shared" si="1"/>
        <v>0</v>
      </c>
      <c r="I38" s="7"/>
      <c r="J38" s="7"/>
      <c r="K38" s="7">
        <f t="shared" si="2"/>
        <v>0</v>
      </c>
      <c r="L38" s="7">
        <f t="shared" si="3"/>
        <v>0</v>
      </c>
    </row>
    <row r="39" spans="1:12" s="18" customFormat="1" ht="42.75" customHeight="1">
      <c r="A39" s="13" t="s">
        <v>152</v>
      </c>
      <c r="B39" s="13" t="s">
        <v>153</v>
      </c>
      <c r="C39" s="13" t="s">
        <v>43</v>
      </c>
      <c r="D39" s="10" t="s">
        <v>107</v>
      </c>
      <c r="E39" s="34" t="s">
        <v>88</v>
      </c>
      <c r="F39" s="7">
        <v>7900</v>
      </c>
      <c r="G39" s="7">
        <v>12100</v>
      </c>
      <c r="H39" s="7">
        <f t="shared" si="1"/>
        <v>20000</v>
      </c>
      <c r="I39" s="7"/>
      <c r="J39" s="7"/>
      <c r="K39" s="7">
        <f t="shared" si="2"/>
        <v>0</v>
      </c>
      <c r="L39" s="7">
        <f t="shared" si="3"/>
        <v>20000</v>
      </c>
    </row>
    <row r="40" spans="1:12" s="18" customFormat="1" ht="63.75" customHeight="1" hidden="1">
      <c r="A40" s="41" t="s">
        <v>70</v>
      </c>
      <c r="B40" s="41" t="s">
        <v>42</v>
      </c>
      <c r="C40" s="41" t="s">
        <v>43</v>
      </c>
      <c r="D40" s="43" t="s">
        <v>44</v>
      </c>
      <c r="E40" s="44" t="s">
        <v>112</v>
      </c>
      <c r="F40" s="42"/>
      <c r="G40" s="42"/>
      <c r="H40" s="42">
        <f t="shared" si="1"/>
        <v>0</v>
      </c>
      <c r="I40" s="42"/>
      <c r="J40" s="42"/>
      <c r="K40" s="42"/>
      <c r="L40" s="42">
        <f t="shared" si="3"/>
        <v>0</v>
      </c>
    </row>
    <row r="41" spans="1:12" s="18" customFormat="1" ht="29.25" customHeight="1">
      <c r="A41" s="72" t="s">
        <v>154</v>
      </c>
      <c r="B41" s="72" t="s">
        <v>84</v>
      </c>
      <c r="C41" s="72"/>
      <c r="D41" s="73" t="s">
        <v>72</v>
      </c>
      <c r="E41" s="7"/>
      <c r="F41" s="7">
        <f>F42</f>
        <v>15000</v>
      </c>
      <c r="G41" s="7">
        <f>G42</f>
        <v>0</v>
      </c>
      <c r="H41" s="7">
        <f t="shared" si="1"/>
        <v>15000</v>
      </c>
      <c r="I41" s="7">
        <f>I42</f>
        <v>0</v>
      </c>
      <c r="J41" s="7">
        <f>J42</f>
        <v>0</v>
      </c>
      <c r="K41" s="7">
        <f t="shared" si="2"/>
        <v>0</v>
      </c>
      <c r="L41" s="7">
        <f t="shared" si="3"/>
        <v>15000</v>
      </c>
    </row>
    <row r="42" spans="1:12" s="18" customFormat="1" ht="44.25" customHeight="1">
      <c r="A42" s="13" t="s">
        <v>155</v>
      </c>
      <c r="B42" s="31" t="s">
        <v>156</v>
      </c>
      <c r="C42" s="58" t="s">
        <v>34</v>
      </c>
      <c r="D42" s="64" t="s">
        <v>217</v>
      </c>
      <c r="E42" s="34" t="s">
        <v>96</v>
      </c>
      <c r="F42" s="7">
        <v>15000</v>
      </c>
      <c r="G42" s="7"/>
      <c r="H42" s="7">
        <f t="shared" si="1"/>
        <v>15000</v>
      </c>
      <c r="I42" s="7"/>
      <c r="J42" s="7"/>
      <c r="K42" s="7">
        <f t="shared" si="2"/>
        <v>0</v>
      </c>
      <c r="L42" s="7">
        <f t="shared" si="3"/>
        <v>15000</v>
      </c>
    </row>
    <row r="43" spans="1:12" s="18" customFormat="1" ht="26.25" customHeight="1">
      <c r="A43" s="72" t="s">
        <v>157</v>
      </c>
      <c r="B43" s="60" t="s">
        <v>100</v>
      </c>
      <c r="C43" s="61"/>
      <c r="D43" s="74" t="s">
        <v>101</v>
      </c>
      <c r="E43" s="7"/>
      <c r="F43" s="7">
        <f>F44</f>
        <v>162010</v>
      </c>
      <c r="G43" s="7">
        <f>G44</f>
        <v>0</v>
      </c>
      <c r="H43" s="7">
        <f t="shared" si="1"/>
        <v>162010</v>
      </c>
      <c r="I43" s="7">
        <f>I44</f>
        <v>0</v>
      </c>
      <c r="J43" s="7">
        <f>J44</f>
        <v>0</v>
      </c>
      <c r="K43" s="7">
        <f t="shared" si="2"/>
        <v>0</v>
      </c>
      <c r="L43" s="7">
        <f t="shared" si="3"/>
        <v>162010</v>
      </c>
    </row>
    <row r="44" spans="1:12" s="18" customFormat="1" ht="66.75" customHeight="1">
      <c r="A44" s="13" t="s">
        <v>158</v>
      </c>
      <c r="B44" s="13" t="s">
        <v>102</v>
      </c>
      <c r="C44" s="13" t="s">
        <v>45</v>
      </c>
      <c r="D44" s="10" t="s">
        <v>103</v>
      </c>
      <c r="E44" s="34" t="s">
        <v>90</v>
      </c>
      <c r="F44" s="7">
        <v>162010</v>
      </c>
      <c r="G44" s="7"/>
      <c r="H44" s="7">
        <f t="shared" si="1"/>
        <v>162010</v>
      </c>
      <c r="I44" s="7"/>
      <c r="J44" s="7"/>
      <c r="K44" s="7">
        <f t="shared" si="2"/>
        <v>0</v>
      </c>
      <c r="L44" s="7">
        <f t="shared" si="3"/>
        <v>162010</v>
      </c>
    </row>
    <row r="45" spans="1:12" s="18" customFormat="1" ht="29.25" customHeight="1">
      <c r="A45" s="13" t="s">
        <v>159</v>
      </c>
      <c r="B45" s="13" t="s">
        <v>74</v>
      </c>
      <c r="C45" s="13"/>
      <c r="D45" s="10" t="s">
        <v>106</v>
      </c>
      <c r="E45" s="34"/>
      <c r="F45" s="7">
        <f>F46+F47</f>
        <v>6594</v>
      </c>
      <c r="G45" s="7">
        <f>G46+G47</f>
        <v>0</v>
      </c>
      <c r="H45" s="7">
        <f t="shared" si="1"/>
        <v>6594</v>
      </c>
      <c r="I45" s="7">
        <f>I46+I47</f>
        <v>0</v>
      </c>
      <c r="J45" s="7">
        <f>J46+J47</f>
        <v>0</v>
      </c>
      <c r="K45" s="7">
        <f t="shared" si="2"/>
        <v>0</v>
      </c>
      <c r="L45" s="7">
        <f t="shared" si="3"/>
        <v>6594</v>
      </c>
    </row>
    <row r="46" spans="1:12" s="18" customFormat="1" ht="29.25" customHeight="1">
      <c r="A46" s="95" t="s">
        <v>160</v>
      </c>
      <c r="B46" s="95" t="s">
        <v>104</v>
      </c>
      <c r="C46" s="95" t="s">
        <v>45</v>
      </c>
      <c r="D46" s="112" t="s">
        <v>105</v>
      </c>
      <c r="E46" s="10" t="s">
        <v>87</v>
      </c>
      <c r="F46" s="7">
        <v>2100</v>
      </c>
      <c r="G46" s="7"/>
      <c r="H46" s="7">
        <f t="shared" si="1"/>
        <v>2100</v>
      </c>
      <c r="I46" s="7"/>
      <c r="J46" s="7"/>
      <c r="K46" s="7">
        <f t="shared" si="2"/>
        <v>0</v>
      </c>
      <c r="L46" s="7">
        <f t="shared" si="3"/>
        <v>2100</v>
      </c>
    </row>
    <row r="47" spans="1:12" s="18" customFormat="1" ht="44.25" customHeight="1">
      <c r="A47" s="95"/>
      <c r="B47" s="95"/>
      <c r="C47" s="95"/>
      <c r="D47" s="112"/>
      <c r="E47" s="34" t="s">
        <v>90</v>
      </c>
      <c r="F47" s="7">
        <v>4494</v>
      </c>
      <c r="G47" s="7"/>
      <c r="H47" s="7">
        <f t="shared" si="1"/>
        <v>4494</v>
      </c>
      <c r="I47" s="7"/>
      <c r="J47" s="7"/>
      <c r="K47" s="7">
        <f t="shared" si="2"/>
        <v>0</v>
      </c>
      <c r="L47" s="7">
        <f t="shared" si="3"/>
        <v>4494</v>
      </c>
    </row>
    <row r="48" spans="1:12" s="18" customFormat="1" ht="44.25" customHeight="1">
      <c r="A48" s="13" t="s">
        <v>249</v>
      </c>
      <c r="B48" s="13" t="s">
        <v>250</v>
      </c>
      <c r="C48" s="13"/>
      <c r="D48" s="28" t="s">
        <v>251</v>
      </c>
      <c r="E48" s="34"/>
      <c r="F48" s="7">
        <f>F49</f>
        <v>0</v>
      </c>
      <c r="G48" s="7">
        <f aca="true" t="shared" si="6" ref="G48:L48">G49</f>
        <v>0</v>
      </c>
      <c r="H48" s="7">
        <f t="shared" si="6"/>
        <v>0</v>
      </c>
      <c r="I48" s="7">
        <f t="shared" si="6"/>
        <v>0</v>
      </c>
      <c r="J48" s="7">
        <f t="shared" si="6"/>
        <v>166500</v>
      </c>
      <c r="K48" s="7">
        <f t="shared" si="6"/>
        <v>166500</v>
      </c>
      <c r="L48" s="7">
        <f t="shared" si="6"/>
        <v>166500</v>
      </c>
    </row>
    <row r="49" spans="1:12" s="18" customFormat="1" ht="81.75" customHeight="1">
      <c r="A49" s="13" t="s">
        <v>245</v>
      </c>
      <c r="B49" s="13" t="s">
        <v>246</v>
      </c>
      <c r="C49" s="13" t="s">
        <v>80</v>
      </c>
      <c r="D49" s="28" t="s">
        <v>247</v>
      </c>
      <c r="E49" s="34" t="s">
        <v>248</v>
      </c>
      <c r="F49" s="7"/>
      <c r="G49" s="7"/>
      <c r="H49" s="7">
        <f t="shared" si="1"/>
        <v>0</v>
      </c>
      <c r="I49" s="7"/>
      <c r="J49" s="7">
        <v>166500</v>
      </c>
      <c r="K49" s="7">
        <f t="shared" si="2"/>
        <v>166500</v>
      </c>
      <c r="L49" s="7">
        <f t="shared" si="3"/>
        <v>166500</v>
      </c>
    </row>
    <row r="50" spans="1:12" s="18" customFormat="1" ht="45" customHeight="1">
      <c r="A50" s="13" t="s">
        <v>161</v>
      </c>
      <c r="B50" s="13" t="s">
        <v>162</v>
      </c>
      <c r="C50" s="13" t="s">
        <v>80</v>
      </c>
      <c r="D50" s="75" t="s">
        <v>164</v>
      </c>
      <c r="E50" s="10" t="s">
        <v>163</v>
      </c>
      <c r="F50" s="7">
        <v>69563</v>
      </c>
      <c r="G50" s="7"/>
      <c r="H50" s="7">
        <f t="shared" si="1"/>
        <v>69563</v>
      </c>
      <c r="I50" s="7"/>
      <c r="J50" s="7"/>
      <c r="K50" s="7">
        <f t="shared" si="2"/>
        <v>0</v>
      </c>
      <c r="L50" s="7">
        <f t="shared" si="3"/>
        <v>69563</v>
      </c>
    </row>
    <row r="51" spans="1:12" s="18" customFormat="1" ht="45" customHeight="1">
      <c r="A51" s="13" t="s">
        <v>165</v>
      </c>
      <c r="B51" s="13" t="s">
        <v>166</v>
      </c>
      <c r="C51" s="13"/>
      <c r="D51" s="34" t="s">
        <v>167</v>
      </c>
      <c r="E51" s="10"/>
      <c r="F51" s="7">
        <f>F52</f>
        <v>0</v>
      </c>
      <c r="G51" s="7">
        <f aca="true" t="shared" si="7" ref="G51:L51">G52</f>
        <v>0</v>
      </c>
      <c r="H51" s="7">
        <f t="shared" si="7"/>
        <v>0</v>
      </c>
      <c r="I51" s="7">
        <f t="shared" si="7"/>
        <v>64000</v>
      </c>
      <c r="J51" s="7">
        <f t="shared" si="7"/>
        <v>0</v>
      </c>
      <c r="K51" s="7">
        <f t="shared" si="7"/>
        <v>64000</v>
      </c>
      <c r="L51" s="7">
        <f t="shared" si="7"/>
        <v>64000</v>
      </c>
    </row>
    <row r="52" spans="1:12" s="18" customFormat="1" ht="56.25" customHeight="1">
      <c r="A52" s="13" t="s">
        <v>168</v>
      </c>
      <c r="B52" s="13" t="s">
        <v>169</v>
      </c>
      <c r="C52" s="13" t="s">
        <v>117</v>
      </c>
      <c r="D52" s="34" t="s">
        <v>170</v>
      </c>
      <c r="E52" s="10" t="s">
        <v>132</v>
      </c>
      <c r="F52" s="7"/>
      <c r="G52" s="7"/>
      <c r="H52" s="7">
        <f t="shared" si="1"/>
        <v>0</v>
      </c>
      <c r="I52" s="7">
        <v>64000</v>
      </c>
      <c r="J52" s="7"/>
      <c r="K52" s="7">
        <f t="shared" si="2"/>
        <v>64000</v>
      </c>
      <c r="L52" s="7">
        <f t="shared" si="3"/>
        <v>64000</v>
      </c>
    </row>
    <row r="53" spans="1:12" s="18" customFormat="1" ht="56.25" customHeight="1">
      <c r="A53" s="13" t="s">
        <v>171</v>
      </c>
      <c r="B53" s="13" t="s">
        <v>172</v>
      </c>
      <c r="C53" s="13" t="s">
        <v>173</v>
      </c>
      <c r="D53" s="76" t="s">
        <v>174</v>
      </c>
      <c r="E53" s="10" t="s">
        <v>175</v>
      </c>
      <c r="F53" s="7">
        <v>400000</v>
      </c>
      <c r="G53" s="7"/>
      <c r="H53" s="7">
        <f t="shared" si="1"/>
        <v>400000</v>
      </c>
      <c r="I53" s="7"/>
      <c r="J53" s="7"/>
      <c r="K53" s="7">
        <f t="shared" si="2"/>
        <v>0</v>
      </c>
      <c r="L53" s="7">
        <f t="shared" si="3"/>
        <v>400000</v>
      </c>
    </row>
    <row r="54" spans="1:12" s="18" customFormat="1" ht="56.25" customHeight="1">
      <c r="A54" s="13" t="s">
        <v>176</v>
      </c>
      <c r="B54" s="13" t="s">
        <v>177</v>
      </c>
      <c r="C54" s="13"/>
      <c r="D54" s="76" t="s">
        <v>178</v>
      </c>
      <c r="E54" s="10"/>
      <c r="F54" s="7">
        <f>F55</f>
        <v>98000</v>
      </c>
      <c r="G54" s="7">
        <f aca="true" t="shared" si="8" ref="G54:L54">G55</f>
        <v>0</v>
      </c>
      <c r="H54" s="7">
        <f t="shared" si="8"/>
        <v>98000</v>
      </c>
      <c r="I54" s="7">
        <f t="shared" si="8"/>
        <v>0</v>
      </c>
      <c r="J54" s="7">
        <f t="shared" si="8"/>
        <v>0</v>
      </c>
      <c r="K54" s="7">
        <f t="shared" si="8"/>
        <v>0</v>
      </c>
      <c r="L54" s="7">
        <f t="shared" si="8"/>
        <v>98000</v>
      </c>
    </row>
    <row r="55" spans="1:12" s="18" customFormat="1" ht="56.25" customHeight="1">
      <c r="A55" s="13" t="s">
        <v>179</v>
      </c>
      <c r="B55" s="13" t="s">
        <v>180</v>
      </c>
      <c r="C55" s="13" t="s">
        <v>40</v>
      </c>
      <c r="D55" s="76" t="s">
        <v>181</v>
      </c>
      <c r="E55" s="55" t="s">
        <v>132</v>
      </c>
      <c r="F55" s="7">
        <v>98000</v>
      </c>
      <c r="G55" s="7"/>
      <c r="H55" s="7">
        <f t="shared" si="1"/>
        <v>98000</v>
      </c>
      <c r="I55" s="7"/>
      <c r="J55" s="7"/>
      <c r="K55" s="7">
        <f t="shared" si="2"/>
        <v>0</v>
      </c>
      <c r="L55" s="7">
        <f t="shared" si="3"/>
        <v>98000</v>
      </c>
    </row>
    <row r="56" spans="1:12" s="18" customFormat="1" ht="41.25" customHeight="1">
      <c r="A56" s="13" t="s">
        <v>182</v>
      </c>
      <c r="B56" s="13" t="s">
        <v>183</v>
      </c>
      <c r="C56" s="13" t="s">
        <v>76</v>
      </c>
      <c r="D56" s="10" t="s">
        <v>184</v>
      </c>
      <c r="E56" s="10" t="s">
        <v>132</v>
      </c>
      <c r="F56" s="7">
        <v>66620</v>
      </c>
      <c r="G56" s="7"/>
      <c r="H56" s="7">
        <f t="shared" si="1"/>
        <v>66620</v>
      </c>
      <c r="I56" s="7"/>
      <c r="J56" s="7"/>
      <c r="K56" s="7">
        <f t="shared" si="2"/>
        <v>0</v>
      </c>
      <c r="L56" s="7">
        <f t="shared" si="3"/>
        <v>66620</v>
      </c>
    </row>
    <row r="57" spans="1:12" s="18" customFormat="1" ht="41.25" customHeight="1">
      <c r="A57" s="57" t="s">
        <v>185</v>
      </c>
      <c r="B57" s="57" t="s">
        <v>186</v>
      </c>
      <c r="C57" s="57"/>
      <c r="D57" s="27" t="s">
        <v>187</v>
      </c>
      <c r="E57" s="10"/>
      <c r="F57" s="7">
        <f>F58</f>
        <v>300000</v>
      </c>
      <c r="G57" s="7">
        <f aca="true" t="shared" si="9" ref="G57:L57">G58</f>
        <v>0</v>
      </c>
      <c r="H57" s="7">
        <f t="shared" si="9"/>
        <v>300000</v>
      </c>
      <c r="I57" s="7">
        <f t="shared" si="9"/>
        <v>0</v>
      </c>
      <c r="J57" s="7">
        <f t="shared" si="9"/>
        <v>0</v>
      </c>
      <c r="K57" s="7">
        <f t="shared" si="9"/>
        <v>0</v>
      </c>
      <c r="L57" s="7">
        <f t="shared" si="9"/>
        <v>300000</v>
      </c>
    </row>
    <row r="58" spans="1:12" s="18" customFormat="1" ht="42.75" customHeight="1">
      <c r="A58" s="57" t="s">
        <v>188</v>
      </c>
      <c r="B58" s="57" t="s">
        <v>189</v>
      </c>
      <c r="C58" s="57" t="s">
        <v>24</v>
      </c>
      <c r="D58" s="27" t="s">
        <v>190</v>
      </c>
      <c r="E58" s="10" t="s">
        <v>115</v>
      </c>
      <c r="F58" s="7">
        <v>300000</v>
      </c>
      <c r="G58" s="7"/>
      <c r="H58" s="7">
        <f>F58+G58</f>
        <v>300000</v>
      </c>
      <c r="I58" s="7"/>
      <c r="J58" s="7"/>
      <c r="K58" s="7">
        <f>I58+J58</f>
        <v>0</v>
      </c>
      <c r="L58" s="7">
        <f>H58+K58</f>
        <v>300000</v>
      </c>
    </row>
    <row r="59" spans="1:12" s="18" customFormat="1" ht="42.75" customHeight="1">
      <c r="A59" s="13" t="s">
        <v>191</v>
      </c>
      <c r="B59" s="13" t="s">
        <v>192</v>
      </c>
      <c r="C59" s="13" t="s">
        <v>77</v>
      </c>
      <c r="D59" s="10" t="s">
        <v>193</v>
      </c>
      <c r="E59" s="10" t="s">
        <v>132</v>
      </c>
      <c r="F59" s="7">
        <v>11639000</v>
      </c>
      <c r="G59" s="7"/>
      <c r="H59" s="7">
        <f>F59+G59</f>
        <v>11639000</v>
      </c>
      <c r="I59" s="7"/>
      <c r="J59" s="7"/>
      <c r="K59" s="7">
        <f>I59+J59</f>
        <v>0</v>
      </c>
      <c r="L59" s="7">
        <f>H59+K59</f>
        <v>11639000</v>
      </c>
    </row>
    <row r="60" spans="1:12" s="18" customFormat="1" ht="102" customHeight="1">
      <c r="A60" s="93" t="s">
        <v>254</v>
      </c>
      <c r="B60" s="93" t="s">
        <v>78</v>
      </c>
      <c r="C60" s="93" t="s">
        <v>77</v>
      </c>
      <c r="D60" s="80" t="s">
        <v>79</v>
      </c>
      <c r="E60" s="54" t="s">
        <v>274</v>
      </c>
      <c r="F60" s="7"/>
      <c r="G60" s="7">
        <v>1538180</v>
      </c>
      <c r="H60" s="7">
        <f t="shared" si="1"/>
        <v>1538180</v>
      </c>
      <c r="I60" s="7"/>
      <c r="J60" s="7"/>
      <c r="K60" s="7">
        <f t="shared" si="2"/>
        <v>0</v>
      </c>
      <c r="L60" s="7">
        <f t="shared" si="3"/>
        <v>1538180</v>
      </c>
    </row>
    <row r="61" spans="1:12" s="18" customFormat="1" ht="25.5" customHeight="1">
      <c r="A61" s="98"/>
      <c r="B61" s="98"/>
      <c r="C61" s="98"/>
      <c r="D61" s="111"/>
      <c r="E61" s="54" t="s">
        <v>132</v>
      </c>
      <c r="F61" s="7"/>
      <c r="G61" s="7">
        <v>40499</v>
      </c>
      <c r="H61" s="7">
        <f t="shared" si="1"/>
        <v>40499</v>
      </c>
      <c r="I61" s="7"/>
      <c r="J61" s="7">
        <v>71015</v>
      </c>
      <c r="K61" s="7">
        <f t="shared" si="2"/>
        <v>71015</v>
      </c>
      <c r="L61" s="7">
        <f t="shared" si="3"/>
        <v>111514</v>
      </c>
    </row>
    <row r="62" spans="1:12" s="18" customFormat="1" ht="25.5" customHeight="1">
      <c r="A62" s="94"/>
      <c r="B62" s="94"/>
      <c r="C62" s="94"/>
      <c r="D62" s="81"/>
      <c r="E62" s="54" t="s">
        <v>114</v>
      </c>
      <c r="F62" s="7"/>
      <c r="G62" s="7">
        <v>150000</v>
      </c>
      <c r="H62" s="7">
        <f t="shared" si="1"/>
        <v>150000</v>
      </c>
      <c r="I62" s="7"/>
      <c r="J62" s="7"/>
      <c r="K62" s="7">
        <f t="shared" si="2"/>
        <v>0</v>
      </c>
      <c r="L62" s="7">
        <f t="shared" si="3"/>
        <v>150000</v>
      </c>
    </row>
    <row r="63" spans="1:12" s="18" customFormat="1" ht="45" customHeight="1" hidden="1">
      <c r="A63" s="13"/>
      <c r="B63" s="13"/>
      <c r="C63" s="13"/>
      <c r="D63" s="10"/>
      <c r="E63" s="10"/>
      <c r="F63" s="7"/>
      <c r="G63" s="7"/>
      <c r="H63" s="7">
        <f t="shared" si="1"/>
        <v>0</v>
      </c>
      <c r="I63" s="7"/>
      <c r="J63" s="7"/>
      <c r="K63" s="7">
        <f t="shared" si="2"/>
        <v>0</v>
      </c>
      <c r="L63" s="7">
        <f t="shared" si="3"/>
        <v>0</v>
      </c>
    </row>
    <row r="64" spans="1:12" s="18" customFormat="1" ht="30.75" customHeight="1">
      <c r="A64" s="11" t="s">
        <v>194</v>
      </c>
      <c r="B64" s="11"/>
      <c r="C64" s="11"/>
      <c r="D64" s="12" t="s">
        <v>20</v>
      </c>
      <c r="E64" s="7"/>
      <c r="F64" s="7">
        <f>F65</f>
        <v>175357</v>
      </c>
      <c r="G64" s="7">
        <f>G65</f>
        <v>1010444</v>
      </c>
      <c r="H64" s="7">
        <f t="shared" si="1"/>
        <v>1185801</v>
      </c>
      <c r="I64" s="7">
        <f>I65</f>
        <v>2624370</v>
      </c>
      <c r="J64" s="7">
        <f>J65</f>
        <v>192803</v>
      </c>
      <c r="K64" s="7">
        <f t="shared" si="2"/>
        <v>2817173</v>
      </c>
      <c r="L64" s="7">
        <f t="shared" si="3"/>
        <v>4002974</v>
      </c>
    </row>
    <row r="65" spans="1:12" s="18" customFormat="1" ht="32.25" customHeight="1">
      <c r="A65" s="11" t="s">
        <v>195</v>
      </c>
      <c r="B65" s="11"/>
      <c r="C65" s="11"/>
      <c r="D65" s="12" t="s">
        <v>20</v>
      </c>
      <c r="E65" s="7"/>
      <c r="F65" s="7">
        <f>F66+F67+F68+F69+F70+F72+F74</f>
        <v>175357</v>
      </c>
      <c r="G65" s="7">
        <f>G66+G67+G68+G69+G70+G72+G74</f>
        <v>1010444</v>
      </c>
      <c r="H65" s="7">
        <f t="shared" si="1"/>
        <v>1185801</v>
      </c>
      <c r="I65" s="7">
        <f>I66+I67+I68+I69+I70+I72+I74</f>
        <v>2624370</v>
      </c>
      <c r="J65" s="7">
        <f>J66+J67+J68+J69+J70+J72+J74</f>
        <v>192803</v>
      </c>
      <c r="K65" s="7">
        <f t="shared" si="2"/>
        <v>2817173</v>
      </c>
      <c r="L65" s="7">
        <f t="shared" si="3"/>
        <v>4002974</v>
      </c>
    </row>
    <row r="66" spans="1:12" s="18" customFormat="1" ht="66.75" customHeight="1">
      <c r="A66" s="13" t="s">
        <v>196</v>
      </c>
      <c r="B66" s="13" t="s">
        <v>21</v>
      </c>
      <c r="C66" s="13" t="s">
        <v>22</v>
      </c>
      <c r="D66" s="27" t="s">
        <v>23</v>
      </c>
      <c r="E66" s="80" t="s">
        <v>94</v>
      </c>
      <c r="F66" s="7">
        <v>102100</v>
      </c>
      <c r="G66" s="7">
        <v>142584</v>
      </c>
      <c r="H66" s="7">
        <f t="shared" si="1"/>
        <v>244684</v>
      </c>
      <c r="I66" s="7">
        <v>2624370</v>
      </c>
      <c r="J66" s="7">
        <v>-779524</v>
      </c>
      <c r="K66" s="7">
        <f t="shared" si="2"/>
        <v>1844846</v>
      </c>
      <c r="L66" s="7">
        <f t="shared" si="3"/>
        <v>2089530</v>
      </c>
    </row>
    <row r="67" spans="1:12" s="18" customFormat="1" ht="44.25" customHeight="1">
      <c r="A67" s="13" t="s">
        <v>197</v>
      </c>
      <c r="B67" s="13" t="s">
        <v>25</v>
      </c>
      <c r="C67" s="26" t="s">
        <v>26</v>
      </c>
      <c r="D67" s="32" t="s">
        <v>27</v>
      </c>
      <c r="E67" s="81"/>
      <c r="F67" s="7">
        <v>8200</v>
      </c>
      <c r="G67" s="7"/>
      <c r="H67" s="7">
        <f t="shared" si="1"/>
        <v>8200</v>
      </c>
      <c r="I67" s="7"/>
      <c r="J67" s="7"/>
      <c r="K67" s="7">
        <f t="shared" si="2"/>
        <v>0</v>
      </c>
      <c r="L67" s="7">
        <f t="shared" si="3"/>
        <v>8200</v>
      </c>
    </row>
    <row r="68" spans="1:12" s="18" customFormat="1" ht="84" customHeight="1" hidden="1">
      <c r="A68" s="13" t="s">
        <v>28</v>
      </c>
      <c r="B68" s="13" t="s">
        <v>29</v>
      </c>
      <c r="C68" s="13" t="s">
        <v>30</v>
      </c>
      <c r="D68" s="29" t="s">
        <v>31</v>
      </c>
      <c r="E68" s="7"/>
      <c r="F68" s="7"/>
      <c r="G68" s="7"/>
      <c r="H68" s="7">
        <f t="shared" si="1"/>
        <v>0</v>
      </c>
      <c r="I68" s="7"/>
      <c r="J68" s="7"/>
      <c r="K68" s="7">
        <f t="shared" si="2"/>
        <v>0</v>
      </c>
      <c r="L68" s="7">
        <f t="shared" si="3"/>
        <v>0</v>
      </c>
    </row>
    <row r="69" spans="1:12" s="18" customFormat="1" ht="70.5" customHeight="1">
      <c r="A69" s="13" t="s">
        <v>258</v>
      </c>
      <c r="B69" s="13" t="s">
        <v>259</v>
      </c>
      <c r="C69" s="13" t="s">
        <v>43</v>
      </c>
      <c r="D69" s="27" t="s">
        <v>44</v>
      </c>
      <c r="E69" s="54" t="s">
        <v>260</v>
      </c>
      <c r="F69" s="7"/>
      <c r="G69" s="7">
        <v>867860</v>
      </c>
      <c r="H69" s="7">
        <f t="shared" si="1"/>
        <v>867860</v>
      </c>
      <c r="I69" s="7"/>
      <c r="J69" s="7"/>
      <c r="K69" s="7">
        <f t="shared" si="2"/>
        <v>0</v>
      </c>
      <c r="L69" s="7">
        <f t="shared" si="3"/>
        <v>867860</v>
      </c>
    </row>
    <row r="70" spans="1:12" s="18" customFormat="1" ht="26.25" customHeight="1">
      <c r="A70" s="13" t="s">
        <v>198</v>
      </c>
      <c r="B70" s="13" t="s">
        <v>73</v>
      </c>
      <c r="C70" s="26"/>
      <c r="D70" s="32" t="s">
        <v>99</v>
      </c>
      <c r="E70" s="7"/>
      <c r="F70" s="7">
        <f>F71</f>
        <v>65057</v>
      </c>
      <c r="G70" s="7">
        <f>G71</f>
        <v>0</v>
      </c>
      <c r="H70" s="7">
        <f t="shared" si="1"/>
        <v>65057</v>
      </c>
      <c r="I70" s="7">
        <f>I71</f>
        <v>0</v>
      </c>
      <c r="J70" s="7">
        <f>J71</f>
        <v>0</v>
      </c>
      <c r="K70" s="7">
        <f t="shared" si="2"/>
        <v>0</v>
      </c>
      <c r="L70" s="7">
        <f t="shared" si="3"/>
        <v>65057</v>
      </c>
    </row>
    <row r="71" spans="1:12" s="18" customFormat="1" ht="47.25" customHeight="1">
      <c r="A71" s="13" t="s">
        <v>199</v>
      </c>
      <c r="B71" s="13" t="s">
        <v>89</v>
      </c>
      <c r="C71" s="13" t="s">
        <v>45</v>
      </c>
      <c r="D71" s="28" t="s">
        <v>46</v>
      </c>
      <c r="E71" s="34" t="s">
        <v>90</v>
      </c>
      <c r="F71" s="7">
        <v>65057</v>
      </c>
      <c r="G71" s="7"/>
      <c r="H71" s="7">
        <f t="shared" si="1"/>
        <v>65057</v>
      </c>
      <c r="I71" s="7"/>
      <c r="J71" s="7"/>
      <c r="K71" s="7">
        <f t="shared" si="2"/>
        <v>0</v>
      </c>
      <c r="L71" s="7">
        <f t="shared" si="3"/>
        <v>65057</v>
      </c>
    </row>
    <row r="72" spans="1:12" s="18" customFormat="1" ht="36" customHeight="1">
      <c r="A72" s="13" t="s">
        <v>261</v>
      </c>
      <c r="B72" s="13" t="s">
        <v>250</v>
      </c>
      <c r="C72" s="13"/>
      <c r="D72" s="28" t="s">
        <v>251</v>
      </c>
      <c r="E72" s="54"/>
      <c r="F72" s="7">
        <f>F73</f>
        <v>0</v>
      </c>
      <c r="G72" s="7">
        <f aca="true" t="shared" si="10" ref="G72:L72">G73</f>
        <v>0</v>
      </c>
      <c r="H72" s="7">
        <f t="shared" si="10"/>
        <v>0</v>
      </c>
      <c r="I72" s="7">
        <f t="shared" si="10"/>
        <v>0</v>
      </c>
      <c r="J72" s="7">
        <f t="shared" si="10"/>
        <v>288197</v>
      </c>
      <c r="K72" s="7">
        <f t="shared" si="10"/>
        <v>288197</v>
      </c>
      <c r="L72" s="7">
        <f t="shared" si="10"/>
        <v>288197</v>
      </c>
    </row>
    <row r="73" spans="1:12" s="18" customFormat="1" ht="36" customHeight="1">
      <c r="A73" s="13" t="s">
        <v>262</v>
      </c>
      <c r="B73" s="13" t="s">
        <v>263</v>
      </c>
      <c r="C73" s="13" t="s">
        <v>80</v>
      </c>
      <c r="D73" s="28" t="s">
        <v>264</v>
      </c>
      <c r="E73" s="54" t="s">
        <v>94</v>
      </c>
      <c r="F73" s="7"/>
      <c r="G73" s="7"/>
      <c r="H73" s="7">
        <f>F73+G73</f>
        <v>0</v>
      </c>
      <c r="I73" s="7"/>
      <c r="J73" s="7">
        <v>288197</v>
      </c>
      <c r="K73" s="7">
        <f>I73+J73</f>
        <v>288197</v>
      </c>
      <c r="L73" s="7">
        <f>H73+K73</f>
        <v>288197</v>
      </c>
    </row>
    <row r="74" spans="1:12" s="18" customFormat="1" ht="36" customHeight="1">
      <c r="A74" s="13" t="s">
        <v>265</v>
      </c>
      <c r="B74" s="13" t="s">
        <v>266</v>
      </c>
      <c r="C74" s="13"/>
      <c r="D74" s="28" t="s">
        <v>267</v>
      </c>
      <c r="E74" s="54"/>
      <c r="F74" s="7">
        <f>F75+F76</f>
        <v>0</v>
      </c>
      <c r="G74" s="7">
        <f aca="true" t="shared" si="11" ref="G74:L74">G75+G76</f>
        <v>0</v>
      </c>
      <c r="H74" s="7">
        <f t="shared" si="11"/>
        <v>0</v>
      </c>
      <c r="I74" s="7">
        <f t="shared" si="11"/>
        <v>0</v>
      </c>
      <c r="J74" s="7">
        <f t="shared" si="11"/>
        <v>684130</v>
      </c>
      <c r="K74" s="7">
        <f t="shared" si="11"/>
        <v>684130</v>
      </c>
      <c r="L74" s="7">
        <f t="shared" si="11"/>
        <v>684130</v>
      </c>
    </row>
    <row r="75" spans="1:12" s="18" customFormat="1" ht="45" customHeight="1">
      <c r="A75" s="13" t="s">
        <v>268</v>
      </c>
      <c r="B75" s="13" t="s">
        <v>269</v>
      </c>
      <c r="C75" s="13" t="s">
        <v>40</v>
      </c>
      <c r="D75" s="28" t="s">
        <v>270</v>
      </c>
      <c r="E75" s="88" t="s">
        <v>94</v>
      </c>
      <c r="F75" s="7"/>
      <c r="G75" s="7"/>
      <c r="H75" s="7">
        <f>F75+G75</f>
        <v>0</v>
      </c>
      <c r="I75" s="7"/>
      <c r="J75" s="7">
        <v>280370</v>
      </c>
      <c r="K75" s="7">
        <f>I75+J75</f>
        <v>280370</v>
      </c>
      <c r="L75" s="7">
        <f>H75+K75</f>
        <v>280370</v>
      </c>
    </row>
    <row r="76" spans="1:12" s="18" customFormat="1" ht="64.5" customHeight="1">
      <c r="A76" s="13" t="s">
        <v>271</v>
      </c>
      <c r="B76" s="13" t="s">
        <v>272</v>
      </c>
      <c r="C76" s="13" t="s">
        <v>40</v>
      </c>
      <c r="D76" s="28" t="s">
        <v>273</v>
      </c>
      <c r="E76" s="89"/>
      <c r="F76" s="7"/>
      <c r="G76" s="7"/>
      <c r="H76" s="7">
        <f>F76+G76</f>
        <v>0</v>
      </c>
      <c r="I76" s="7"/>
      <c r="J76" s="7">
        <v>403760</v>
      </c>
      <c r="K76" s="7">
        <f>I76+J76</f>
        <v>403760</v>
      </c>
      <c r="L76" s="7">
        <f>H76+K76</f>
        <v>403760</v>
      </c>
    </row>
    <row r="77" spans="1:12" s="21" customFormat="1" ht="49.5" customHeight="1">
      <c r="A77" s="11" t="s">
        <v>200</v>
      </c>
      <c r="B77" s="11"/>
      <c r="C77" s="11"/>
      <c r="D77" s="77" t="s">
        <v>8</v>
      </c>
      <c r="E77" s="6"/>
      <c r="F77" s="6">
        <f>F78</f>
        <v>1507417</v>
      </c>
      <c r="G77" s="6">
        <f>G78</f>
        <v>0</v>
      </c>
      <c r="H77" s="7">
        <f t="shared" si="1"/>
        <v>1507417</v>
      </c>
      <c r="I77" s="6">
        <f>I78</f>
        <v>0</v>
      </c>
      <c r="J77" s="6">
        <f>J78</f>
        <v>0</v>
      </c>
      <c r="K77" s="7">
        <f t="shared" si="2"/>
        <v>0</v>
      </c>
      <c r="L77" s="7">
        <f t="shared" si="3"/>
        <v>1507417</v>
      </c>
    </row>
    <row r="78" spans="1:12" s="21" customFormat="1" ht="45" customHeight="1">
      <c r="A78" s="11" t="s">
        <v>201</v>
      </c>
      <c r="B78" s="11"/>
      <c r="C78" s="11"/>
      <c r="D78" s="77" t="s">
        <v>8</v>
      </c>
      <c r="E78" s="6"/>
      <c r="F78" s="6">
        <f>F79+F83++F86+F87+F88+F91+F96+F97+F85</f>
        <v>1507417</v>
      </c>
      <c r="G78" s="6">
        <f>G79+G83++G86+G87+G88+G91+G96+G97+G85</f>
        <v>0</v>
      </c>
      <c r="H78" s="7">
        <f t="shared" si="1"/>
        <v>1507417</v>
      </c>
      <c r="I78" s="6">
        <f>I79+I83+I86+I87+I88+I91+I92+I93+I94+I95+I96+I97+I85</f>
        <v>0</v>
      </c>
      <c r="J78" s="6">
        <f>J79+J83+J86+J87+J88+J91+J92+J93+J94+J95+J96+J97+J85</f>
        <v>0</v>
      </c>
      <c r="K78" s="7">
        <f t="shared" si="2"/>
        <v>0</v>
      </c>
      <c r="L78" s="7">
        <f t="shared" si="3"/>
        <v>1507417</v>
      </c>
    </row>
    <row r="79" spans="1:12" s="21" customFormat="1" ht="69" customHeight="1">
      <c r="A79" s="31" t="s">
        <v>202</v>
      </c>
      <c r="B79" s="31" t="s">
        <v>83</v>
      </c>
      <c r="C79" s="31"/>
      <c r="D79" s="78" t="s">
        <v>203</v>
      </c>
      <c r="E79" s="6"/>
      <c r="F79" s="6">
        <f>F80+F81+F82</f>
        <v>1175343</v>
      </c>
      <c r="G79" s="6">
        <f>G80+G81+G82</f>
        <v>0</v>
      </c>
      <c r="H79" s="7">
        <f t="shared" si="1"/>
        <v>1175343</v>
      </c>
      <c r="I79" s="6">
        <f>I80+I81+I82</f>
        <v>0</v>
      </c>
      <c r="J79" s="6">
        <f>J80+J81+J82</f>
        <v>0</v>
      </c>
      <c r="K79" s="7">
        <f t="shared" si="2"/>
        <v>0</v>
      </c>
      <c r="L79" s="7">
        <f t="shared" si="3"/>
        <v>1175343</v>
      </c>
    </row>
    <row r="80" spans="1:12" s="21" customFormat="1" ht="43.5" customHeight="1">
      <c r="A80" s="31" t="s">
        <v>204</v>
      </c>
      <c r="B80" s="31" t="s">
        <v>205</v>
      </c>
      <c r="C80" s="31" t="s">
        <v>47</v>
      </c>
      <c r="D80" s="30" t="s">
        <v>48</v>
      </c>
      <c r="E80" s="79" t="s">
        <v>206</v>
      </c>
      <c r="F80" s="6">
        <v>16962</v>
      </c>
      <c r="G80" s="6"/>
      <c r="H80" s="7">
        <f t="shared" si="1"/>
        <v>16962</v>
      </c>
      <c r="I80" s="6"/>
      <c r="J80" s="6"/>
      <c r="K80" s="7">
        <f t="shared" si="2"/>
        <v>0</v>
      </c>
      <c r="L80" s="7">
        <f t="shared" si="3"/>
        <v>16962</v>
      </c>
    </row>
    <row r="81" spans="1:12" s="21" customFormat="1" ht="69" customHeight="1">
      <c r="A81" s="31" t="s">
        <v>207</v>
      </c>
      <c r="B81" s="31" t="s">
        <v>208</v>
      </c>
      <c r="C81" s="31" t="s">
        <v>47</v>
      </c>
      <c r="D81" s="30" t="s">
        <v>49</v>
      </c>
      <c r="E81" s="59" t="s">
        <v>209</v>
      </c>
      <c r="F81" s="6">
        <v>1158381</v>
      </c>
      <c r="G81" s="6"/>
      <c r="H81" s="7">
        <f t="shared" si="1"/>
        <v>1158381</v>
      </c>
      <c r="I81" s="6"/>
      <c r="J81" s="6"/>
      <c r="K81" s="7">
        <f t="shared" si="2"/>
        <v>0</v>
      </c>
      <c r="L81" s="7">
        <f t="shared" si="3"/>
        <v>1158381</v>
      </c>
    </row>
    <row r="82" spans="1:12" s="21" customFormat="1" ht="84" customHeight="1" hidden="1">
      <c r="A82" s="31" t="s">
        <v>50</v>
      </c>
      <c r="B82" s="31" t="s">
        <v>51</v>
      </c>
      <c r="C82" s="31" t="s">
        <v>47</v>
      </c>
      <c r="D82" s="30" t="s">
        <v>52</v>
      </c>
      <c r="E82" s="6"/>
      <c r="F82" s="6"/>
      <c r="G82" s="6"/>
      <c r="H82" s="7">
        <f t="shared" si="1"/>
        <v>0</v>
      </c>
      <c r="I82" s="6"/>
      <c r="J82" s="6"/>
      <c r="K82" s="7">
        <f t="shared" si="2"/>
        <v>0</v>
      </c>
      <c r="L82" s="7">
        <f t="shared" si="3"/>
        <v>0</v>
      </c>
    </row>
    <row r="83" spans="1:12" s="21" customFormat="1" ht="42" customHeight="1" hidden="1">
      <c r="A83" s="45" t="s">
        <v>116</v>
      </c>
      <c r="B83" s="47">
        <v>3100</v>
      </c>
      <c r="C83" s="48"/>
      <c r="D83" s="49" t="s">
        <v>54</v>
      </c>
      <c r="E83" s="50"/>
      <c r="F83" s="50">
        <f>F84</f>
        <v>0</v>
      </c>
      <c r="G83" s="50">
        <f>G84</f>
        <v>0</v>
      </c>
      <c r="H83" s="42">
        <f t="shared" si="1"/>
        <v>0</v>
      </c>
      <c r="I83" s="50">
        <f>I84</f>
        <v>0</v>
      </c>
      <c r="J83" s="50">
        <f>J84</f>
        <v>0</v>
      </c>
      <c r="K83" s="42">
        <f t="shared" si="2"/>
        <v>0</v>
      </c>
      <c r="L83" s="42">
        <f t="shared" si="3"/>
        <v>0</v>
      </c>
    </row>
    <row r="84" spans="1:12" s="21" customFormat="1" ht="84" customHeight="1" hidden="1">
      <c r="A84" s="45" t="s">
        <v>56</v>
      </c>
      <c r="B84" s="45" t="s">
        <v>57</v>
      </c>
      <c r="C84" s="48" t="s">
        <v>21</v>
      </c>
      <c r="D84" s="49" t="s">
        <v>55</v>
      </c>
      <c r="E84" s="51" t="s">
        <v>111</v>
      </c>
      <c r="F84" s="50"/>
      <c r="G84" s="50"/>
      <c r="H84" s="42">
        <f t="shared" si="1"/>
        <v>0</v>
      </c>
      <c r="I84" s="50"/>
      <c r="J84" s="50"/>
      <c r="K84" s="42">
        <f t="shared" si="2"/>
        <v>0</v>
      </c>
      <c r="L84" s="42">
        <f t="shared" si="3"/>
        <v>0</v>
      </c>
    </row>
    <row r="85" spans="1:12" s="21" customFormat="1" ht="82.5" customHeight="1">
      <c r="A85" s="31" t="s">
        <v>210</v>
      </c>
      <c r="B85" s="31" t="s">
        <v>42</v>
      </c>
      <c r="C85" s="58" t="s">
        <v>53</v>
      </c>
      <c r="D85" s="32" t="s">
        <v>211</v>
      </c>
      <c r="E85" s="59" t="s">
        <v>212</v>
      </c>
      <c r="F85" s="6">
        <v>89447</v>
      </c>
      <c r="G85" s="6"/>
      <c r="H85" s="7">
        <f t="shared" si="1"/>
        <v>89447</v>
      </c>
      <c r="I85" s="6"/>
      <c r="J85" s="6"/>
      <c r="K85" s="7">
        <f t="shared" si="2"/>
        <v>0</v>
      </c>
      <c r="L85" s="7">
        <f t="shared" si="3"/>
        <v>89447</v>
      </c>
    </row>
    <row r="86" spans="1:12" s="21" customFormat="1" ht="45" customHeight="1">
      <c r="A86" s="93" t="s">
        <v>213</v>
      </c>
      <c r="B86" s="93" t="s">
        <v>71</v>
      </c>
      <c r="C86" s="95" t="s">
        <v>24</v>
      </c>
      <c r="D86" s="96" t="s">
        <v>85</v>
      </c>
      <c r="E86" s="10" t="s">
        <v>214</v>
      </c>
      <c r="F86" s="6">
        <v>7674</v>
      </c>
      <c r="G86" s="6"/>
      <c r="H86" s="7">
        <f t="shared" si="1"/>
        <v>7674</v>
      </c>
      <c r="I86" s="6"/>
      <c r="J86" s="6"/>
      <c r="K86" s="7">
        <f t="shared" si="2"/>
        <v>0</v>
      </c>
      <c r="L86" s="7">
        <f t="shared" si="3"/>
        <v>7674</v>
      </c>
    </row>
    <row r="87" spans="1:12" s="21" customFormat="1" ht="42" customHeight="1">
      <c r="A87" s="94"/>
      <c r="B87" s="94"/>
      <c r="C87" s="95"/>
      <c r="D87" s="97"/>
      <c r="E87" s="10" t="s">
        <v>87</v>
      </c>
      <c r="F87" s="6">
        <v>73600</v>
      </c>
      <c r="G87" s="6"/>
      <c r="H87" s="7">
        <f t="shared" si="1"/>
        <v>73600</v>
      </c>
      <c r="I87" s="6"/>
      <c r="J87" s="6"/>
      <c r="K87" s="7">
        <f t="shared" si="2"/>
        <v>0</v>
      </c>
      <c r="L87" s="7">
        <f t="shared" si="3"/>
        <v>73600</v>
      </c>
    </row>
    <row r="88" spans="1:12" s="21" customFormat="1" ht="31.5" customHeight="1">
      <c r="A88" s="60" t="s">
        <v>215</v>
      </c>
      <c r="B88" s="60" t="s">
        <v>84</v>
      </c>
      <c r="C88" s="61"/>
      <c r="D88" s="62" t="s">
        <v>72</v>
      </c>
      <c r="E88" s="63"/>
      <c r="F88" s="6">
        <f>F89+F90</f>
        <v>27000</v>
      </c>
      <c r="G88" s="6">
        <f>G89+G90</f>
        <v>0</v>
      </c>
      <c r="H88" s="7">
        <f t="shared" si="1"/>
        <v>27000</v>
      </c>
      <c r="I88" s="6">
        <f>I89+I90</f>
        <v>0</v>
      </c>
      <c r="J88" s="6">
        <f>J89+J90</f>
        <v>0</v>
      </c>
      <c r="K88" s="7">
        <f t="shared" si="2"/>
        <v>0</v>
      </c>
      <c r="L88" s="7">
        <f t="shared" si="3"/>
        <v>27000</v>
      </c>
    </row>
    <row r="89" spans="1:12" s="21" customFormat="1" ht="46.5" customHeight="1">
      <c r="A89" s="93" t="s">
        <v>216</v>
      </c>
      <c r="B89" s="93" t="s">
        <v>156</v>
      </c>
      <c r="C89" s="93" t="s">
        <v>34</v>
      </c>
      <c r="D89" s="102" t="s">
        <v>217</v>
      </c>
      <c r="E89" s="34" t="s">
        <v>91</v>
      </c>
      <c r="F89" s="6">
        <v>5000</v>
      </c>
      <c r="G89" s="6"/>
      <c r="H89" s="7">
        <f t="shared" si="1"/>
        <v>5000</v>
      </c>
      <c r="I89" s="6"/>
      <c r="J89" s="6"/>
      <c r="K89" s="7">
        <f t="shared" si="2"/>
        <v>0</v>
      </c>
      <c r="L89" s="7">
        <f t="shared" si="3"/>
        <v>5000</v>
      </c>
    </row>
    <row r="90" spans="1:12" s="21" customFormat="1" ht="31.5" customHeight="1">
      <c r="A90" s="94"/>
      <c r="B90" s="94"/>
      <c r="C90" s="94"/>
      <c r="D90" s="103"/>
      <c r="E90" s="10" t="s">
        <v>87</v>
      </c>
      <c r="F90" s="6">
        <v>22000</v>
      </c>
      <c r="G90" s="6"/>
      <c r="H90" s="7">
        <f t="shared" si="1"/>
        <v>22000</v>
      </c>
      <c r="I90" s="6"/>
      <c r="J90" s="6"/>
      <c r="K90" s="7">
        <f t="shared" si="2"/>
        <v>0</v>
      </c>
      <c r="L90" s="7">
        <f t="shared" si="3"/>
        <v>22000</v>
      </c>
    </row>
    <row r="91" spans="1:12" s="21" customFormat="1" ht="48" customHeight="1">
      <c r="A91" s="31" t="s">
        <v>218</v>
      </c>
      <c r="B91" s="31" t="s">
        <v>219</v>
      </c>
      <c r="C91" s="58"/>
      <c r="D91" s="64" t="s">
        <v>220</v>
      </c>
      <c r="E91" s="6"/>
      <c r="F91" s="6">
        <f>F92+F93+F94+F95</f>
        <v>134353</v>
      </c>
      <c r="G91" s="6">
        <f aca="true" t="shared" si="12" ref="G91:L91">G92+G93+G94+G95</f>
        <v>0</v>
      </c>
      <c r="H91" s="6">
        <f t="shared" si="12"/>
        <v>134353</v>
      </c>
      <c r="I91" s="6">
        <f t="shared" si="12"/>
        <v>0</v>
      </c>
      <c r="J91" s="6">
        <f t="shared" si="12"/>
        <v>0</v>
      </c>
      <c r="K91" s="6">
        <f t="shared" si="12"/>
        <v>0</v>
      </c>
      <c r="L91" s="6">
        <f t="shared" si="12"/>
        <v>134353</v>
      </c>
    </row>
    <row r="92" spans="1:12" s="21" customFormat="1" ht="63" customHeight="1">
      <c r="A92" s="93" t="s">
        <v>221</v>
      </c>
      <c r="B92" s="93" t="s">
        <v>222</v>
      </c>
      <c r="C92" s="93" t="s">
        <v>25</v>
      </c>
      <c r="D92" s="99" t="s">
        <v>223</v>
      </c>
      <c r="E92" s="34" t="s">
        <v>224</v>
      </c>
      <c r="F92" s="6">
        <v>22653</v>
      </c>
      <c r="G92" s="6"/>
      <c r="H92" s="7">
        <f t="shared" si="1"/>
        <v>22653</v>
      </c>
      <c r="I92" s="6"/>
      <c r="J92" s="6"/>
      <c r="K92" s="7">
        <f t="shared" si="2"/>
        <v>0</v>
      </c>
      <c r="L92" s="7">
        <f t="shared" si="3"/>
        <v>22653</v>
      </c>
    </row>
    <row r="93" spans="1:12" s="21" customFormat="1" ht="45" customHeight="1">
      <c r="A93" s="98"/>
      <c r="B93" s="98"/>
      <c r="C93" s="98"/>
      <c r="D93" s="100"/>
      <c r="E93" s="34" t="s">
        <v>225</v>
      </c>
      <c r="F93" s="6">
        <v>104500</v>
      </c>
      <c r="G93" s="6"/>
      <c r="H93" s="7">
        <f t="shared" si="1"/>
        <v>104500</v>
      </c>
      <c r="I93" s="6"/>
      <c r="J93" s="6"/>
      <c r="K93" s="7">
        <f t="shared" si="2"/>
        <v>0</v>
      </c>
      <c r="L93" s="7">
        <f t="shared" si="3"/>
        <v>104500</v>
      </c>
    </row>
    <row r="94" spans="1:12" s="21" customFormat="1" ht="46.5" customHeight="1">
      <c r="A94" s="98"/>
      <c r="B94" s="98"/>
      <c r="C94" s="98"/>
      <c r="D94" s="100"/>
      <c r="E94" s="10" t="s">
        <v>214</v>
      </c>
      <c r="F94" s="6">
        <v>3000</v>
      </c>
      <c r="G94" s="6"/>
      <c r="H94" s="7">
        <f t="shared" si="1"/>
        <v>3000</v>
      </c>
      <c r="I94" s="6"/>
      <c r="J94" s="6"/>
      <c r="K94" s="7">
        <f t="shared" si="2"/>
        <v>0</v>
      </c>
      <c r="L94" s="7">
        <f t="shared" si="3"/>
        <v>3000</v>
      </c>
    </row>
    <row r="95" spans="1:12" s="21" customFormat="1" ht="24" customHeight="1">
      <c r="A95" s="98"/>
      <c r="B95" s="98"/>
      <c r="C95" s="98"/>
      <c r="D95" s="100"/>
      <c r="E95" s="10" t="s">
        <v>87</v>
      </c>
      <c r="F95" s="6">
        <v>4200</v>
      </c>
      <c r="G95" s="6"/>
      <c r="H95" s="7">
        <f t="shared" si="1"/>
        <v>4200</v>
      </c>
      <c r="I95" s="6"/>
      <c r="J95" s="6"/>
      <c r="K95" s="7">
        <f t="shared" si="2"/>
        <v>0</v>
      </c>
      <c r="L95" s="7">
        <f t="shared" si="3"/>
        <v>4200</v>
      </c>
    </row>
    <row r="96" spans="1:12" s="21" customFormat="1" ht="84" customHeight="1" hidden="1">
      <c r="A96" s="94"/>
      <c r="B96" s="94"/>
      <c r="C96" s="94"/>
      <c r="D96" s="101"/>
      <c r="E96" s="6"/>
      <c r="F96" s="6"/>
      <c r="G96" s="6"/>
      <c r="H96" s="7">
        <f t="shared" si="1"/>
        <v>0</v>
      </c>
      <c r="I96" s="6"/>
      <c r="J96" s="6"/>
      <c r="K96" s="7">
        <f t="shared" si="2"/>
        <v>0</v>
      </c>
      <c r="L96" s="7">
        <f t="shared" si="3"/>
        <v>0</v>
      </c>
    </row>
    <row r="97" spans="1:12" s="21" customFormat="1" ht="84" customHeight="1" hidden="1">
      <c r="A97" s="41" t="s">
        <v>75</v>
      </c>
      <c r="B97" s="41" t="s">
        <v>39</v>
      </c>
      <c r="C97" s="41" t="s">
        <v>40</v>
      </c>
      <c r="D97" s="52" t="s">
        <v>41</v>
      </c>
      <c r="E97" s="51" t="s">
        <v>111</v>
      </c>
      <c r="F97" s="50"/>
      <c r="G97" s="50"/>
      <c r="H97" s="42">
        <f t="shared" si="1"/>
        <v>0</v>
      </c>
      <c r="I97" s="50"/>
      <c r="J97" s="50"/>
      <c r="K97" s="42">
        <f t="shared" si="2"/>
        <v>0</v>
      </c>
      <c r="L97" s="42">
        <f t="shared" si="3"/>
        <v>0</v>
      </c>
    </row>
    <row r="98" spans="1:12" s="18" customFormat="1" ht="23.25" customHeight="1">
      <c r="A98" s="11" t="s">
        <v>226</v>
      </c>
      <c r="B98" s="11"/>
      <c r="C98" s="11"/>
      <c r="D98" s="12" t="s">
        <v>0</v>
      </c>
      <c r="E98" s="7"/>
      <c r="F98" s="7">
        <f>F99</f>
        <v>135315</v>
      </c>
      <c r="G98" s="7">
        <f>G99</f>
        <v>0</v>
      </c>
      <c r="H98" s="7">
        <f t="shared" si="1"/>
        <v>135315</v>
      </c>
      <c r="I98" s="7">
        <f>I99</f>
        <v>0</v>
      </c>
      <c r="J98" s="7">
        <f>J99</f>
        <v>103800</v>
      </c>
      <c r="K98" s="7">
        <f t="shared" si="2"/>
        <v>103800</v>
      </c>
      <c r="L98" s="7">
        <f t="shared" si="3"/>
        <v>239115</v>
      </c>
    </row>
    <row r="99" spans="1:12" s="18" customFormat="1" ht="21.75" customHeight="1">
      <c r="A99" s="11" t="s">
        <v>227</v>
      </c>
      <c r="B99" s="11"/>
      <c r="C99" s="11"/>
      <c r="D99" s="12" t="s">
        <v>0</v>
      </c>
      <c r="E99" s="7"/>
      <c r="F99" s="7">
        <f>F100+F101+F102</f>
        <v>135315</v>
      </c>
      <c r="G99" s="7">
        <f>G100+G101+G102</f>
        <v>0</v>
      </c>
      <c r="H99" s="7">
        <f t="shared" si="1"/>
        <v>135315</v>
      </c>
      <c r="I99" s="7">
        <f>I100+I101+I102</f>
        <v>0</v>
      </c>
      <c r="J99" s="7">
        <f>J100+J101+J102</f>
        <v>103800</v>
      </c>
      <c r="K99" s="7">
        <f t="shared" si="2"/>
        <v>103800</v>
      </c>
      <c r="L99" s="7">
        <f t="shared" si="3"/>
        <v>239115</v>
      </c>
    </row>
    <row r="100" spans="1:12" s="18" customFormat="1" ht="41.25" customHeight="1" hidden="1">
      <c r="A100" s="41" t="s">
        <v>35</v>
      </c>
      <c r="B100" s="41" t="s">
        <v>36</v>
      </c>
      <c r="C100" s="53" t="s">
        <v>86</v>
      </c>
      <c r="D100" s="49" t="s">
        <v>37</v>
      </c>
      <c r="E100" s="99" t="s">
        <v>132</v>
      </c>
      <c r="F100" s="7"/>
      <c r="G100" s="7"/>
      <c r="H100" s="7">
        <f t="shared" si="1"/>
        <v>0</v>
      </c>
      <c r="I100" s="7"/>
      <c r="J100" s="7"/>
      <c r="K100" s="7">
        <f t="shared" si="2"/>
        <v>0</v>
      </c>
      <c r="L100" s="7">
        <f t="shared" si="3"/>
        <v>0</v>
      </c>
    </row>
    <row r="101" spans="1:12" s="18" customFormat="1" ht="46.5" customHeight="1">
      <c r="A101" s="13" t="s">
        <v>252</v>
      </c>
      <c r="B101" s="13" t="s">
        <v>36</v>
      </c>
      <c r="C101" s="13" t="s">
        <v>38</v>
      </c>
      <c r="D101" s="76" t="s">
        <v>253</v>
      </c>
      <c r="E101" s="100"/>
      <c r="F101" s="7"/>
      <c r="G101" s="7"/>
      <c r="H101" s="7">
        <f aca="true" t="shared" si="13" ref="H101:H114">F101+G101</f>
        <v>0</v>
      </c>
      <c r="I101" s="7"/>
      <c r="J101" s="7">
        <v>103800</v>
      </c>
      <c r="K101" s="7">
        <f aca="true" t="shared" si="14" ref="K101:K114">I101+J101</f>
        <v>103800</v>
      </c>
      <c r="L101" s="7">
        <f aca="true" t="shared" si="15" ref="L101:L112">H101+K101</f>
        <v>103800</v>
      </c>
    </row>
    <row r="102" spans="1:12" s="18" customFormat="1" ht="23.25" customHeight="1">
      <c r="A102" s="55">
        <v>1014080</v>
      </c>
      <c r="B102" s="55">
        <v>4080</v>
      </c>
      <c r="C102" s="46"/>
      <c r="D102" s="10" t="s">
        <v>230</v>
      </c>
      <c r="E102" s="100"/>
      <c r="F102" s="7">
        <f>F103+F104</f>
        <v>135315</v>
      </c>
      <c r="G102" s="7">
        <f aca="true" t="shared" si="16" ref="G102:L102">G103+G104</f>
        <v>0</v>
      </c>
      <c r="H102" s="7">
        <f t="shared" si="16"/>
        <v>135315</v>
      </c>
      <c r="I102" s="7">
        <f t="shared" si="16"/>
        <v>0</v>
      </c>
      <c r="J102" s="7">
        <f t="shared" si="16"/>
        <v>0</v>
      </c>
      <c r="K102" s="7">
        <f t="shared" si="16"/>
        <v>0</v>
      </c>
      <c r="L102" s="7">
        <f t="shared" si="16"/>
        <v>135315</v>
      </c>
    </row>
    <row r="103" spans="1:12" s="18" customFormat="1" ht="23.25" customHeight="1" hidden="1">
      <c r="A103" s="13"/>
      <c r="B103" s="13"/>
      <c r="C103" s="13"/>
      <c r="D103" s="35"/>
      <c r="E103" s="100"/>
      <c r="F103" s="7"/>
      <c r="G103" s="7"/>
      <c r="H103" s="7">
        <f t="shared" si="13"/>
        <v>0</v>
      </c>
      <c r="I103" s="7"/>
      <c r="J103" s="7"/>
      <c r="K103" s="7">
        <f t="shared" si="14"/>
        <v>0</v>
      </c>
      <c r="L103" s="7">
        <f t="shared" si="15"/>
        <v>0</v>
      </c>
    </row>
    <row r="104" spans="1:12" s="18" customFormat="1" ht="28.5" customHeight="1">
      <c r="A104" s="13" t="s">
        <v>231</v>
      </c>
      <c r="B104" s="13" t="s">
        <v>232</v>
      </c>
      <c r="C104" s="13" t="s">
        <v>93</v>
      </c>
      <c r="D104" s="28" t="s">
        <v>233</v>
      </c>
      <c r="E104" s="101"/>
      <c r="F104" s="7">
        <v>135315</v>
      </c>
      <c r="G104" s="7"/>
      <c r="H104" s="7">
        <f t="shared" si="13"/>
        <v>135315</v>
      </c>
      <c r="I104" s="7"/>
      <c r="J104" s="7"/>
      <c r="K104" s="7">
        <f t="shared" si="14"/>
        <v>0</v>
      </c>
      <c r="L104" s="7">
        <f t="shared" si="15"/>
        <v>135315</v>
      </c>
    </row>
    <row r="105" spans="1:12" s="18" customFormat="1" ht="51.75" customHeight="1">
      <c r="A105" s="11" t="s">
        <v>234</v>
      </c>
      <c r="B105" s="11"/>
      <c r="C105" s="11"/>
      <c r="D105" s="12" t="s">
        <v>228</v>
      </c>
      <c r="E105" s="7"/>
      <c r="F105" s="7">
        <f>F106</f>
        <v>197380</v>
      </c>
      <c r="G105" s="7">
        <f>G106</f>
        <v>70000</v>
      </c>
      <c r="H105" s="7">
        <f t="shared" si="13"/>
        <v>267380</v>
      </c>
      <c r="I105" s="7">
        <f>I106</f>
        <v>200000</v>
      </c>
      <c r="J105" s="7">
        <f>J106</f>
        <v>2784668</v>
      </c>
      <c r="K105" s="7">
        <f t="shared" si="14"/>
        <v>2984668</v>
      </c>
      <c r="L105" s="7">
        <f t="shared" si="15"/>
        <v>3252048</v>
      </c>
    </row>
    <row r="106" spans="1:12" s="18" customFormat="1" ht="51.75" customHeight="1">
      <c r="A106" s="11" t="s">
        <v>235</v>
      </c>
      <c r="B106" s="11"/>
      <c r="C106" s="11"/>
      <c r="D106" s="12" t="s">
        <v>229</v>
      </c>
      <c r="E106" s="7"/>
      <c r="F106" s="7">
        <f>F108+F109+F110+F111+F107</f>
        <v>197380</v>
      </c>
      <c r="G106" s="7">
        <f>G108+G109+G110+G111+G107</f>
        <v>70000</v>
      </c>
      <c r="H106" s="7">
        <f t="shared" si="13"/>
        <v>267380</v>
      </c>
      <c r="I106" s="7">
        <f>I108+I109+I110+I111+I107</f>
        <v>200000</v>
      </c>
      <c r="J106" s="7">
        <f>J108+J109+J110+J111+J107</f>
        <v>2784668</v>
      </c>
      <c r="K106" s="7">
        <f t="shared" si="14"/>
        <v>2984668</v>
      </c>
      <c r="L106" s="7">
        <f t="shared" si="15"/>
        <v>3252048</v>
      </c>
    </row>
    <row r="107" spans="1:12" s="18" customFormat="1" ht="87.75" customHeight="1">
      <c r="A107" s="13" t="s">
        <v>255</v>
      </c>
      <c r="B107" s="13" t="s">
        <v>256</v>
      </c>
      <c r="C107" s="13" t="s">
        <v>77</v>
      </c>
      <c r="D107" s="10" t="s">
        <v>257</v>
      </c>
      <c r="E107" s="34" t="s">
        <v>132</v>
      </c>
      <c r="F107" s="7"/>
      <c r="G107" s="7"/>
      <c r="H107" s="7">
        <f t="shared" si="13"/>
        <v>0</v>
      </c>
      <c r="I107" s="7"/>
      <c r="J107" s="7">
        <v>693000</v>
      </c>
      <c r="K107" s="7">
        <f t="shared" si="14"/>
        <v>693000</v>
      </c>
      <c r="L107" s="7">
        <f t="shared" si="15"/>
        <v>693000</v>
      </c>
    </row>
    <row r="108" spans="1:12" s="18" customFormat="1" ht="66.75" customHeight="1">
      <c r="A108" s="13" t="s">
        <v>236</v>
      </c>
      <c r="B108" s="13" t="s">
        <v>237</v>
      </c>
      <c r="C108" s="13" t="s">
        <v>77</v>
      </c>
      <c r="D108" s="10" t="s">
        <v>238</v>
      </c>
      <c r="E108" s="34" t="s">
        <v>132</v>
      </c>
      <c r="F108" s="7">
        <v>63700</v>
      </c>
      <c r="G108" s="7"/>
      <c r="H108" s="7">
        <f t="shared" si="13"/>
        <v>63700</v>
      </c>
      <c r="I108" s="7"/>
      <c r="J108" s="7"/>
      <c r="K108" s="7">
        <f t="shared" si="14"/>
        <v>0</v>
      </c>
      <c r="L108" s="7">
        <f t="shared" si="15"/>
        <v>63700</v>
      </c>
    </row>
    <row r="109" spans="1:12" s="18" customFormat="1" ht="43.5" customHeight="1">
      <c r="A109" s="13" t="s">
        <v>242</v>
      </c>
      <c r="B109" s="13" t="s">
        <v>243</v>
      </c>
      <c r="C109" s="13" t="s">
        <v>77</v>
      </c>
      <c r="D109" s="27" t="s">
        <v>244</v>
      </c>
      <c r="E109" s="34" t="s">
        <v>132</v>
      </c>
      <c r="F109" s="7"/>
      <c r="G109" s="7"/>
      <c r="H109" s="7">
        <f t="shared" si="13"/>
        <v>0</v>
      </c>
      <c r="I109" s="7"/>
      <c r="J109" s="7">
        <v>200000</v>
      </c>
      <c r="K109" s="7">
        <f t="shared" si="14"/>
        <v>200000</v>
      </c>
      <c r="L109" s="7">
        <f t="shared" si="15"/>
        <v>200000</v>
      </c>
    </row>
    <row r="110" spans="1:12" s="18" customFormat="1" ht="47.25" customHeight="1">
      <c r="A110" s="93" t="s">
        <v>239</v>
      </c>
      <c r="B110" s="93" t="s">
        <v>240</v>
      </c>
      <c r="C110" s="93" t="s">
        <v>77</v>
      </c>
      <c r="D110" s="80" t="s">
        <v>241</v>
      </c>
      <c r="E110" s="34" t="s">
        <v>132</v>
      </c>
      <c r="F110" s="7">
        <v>70000</v>
      </c>
      <c r="G110" s="7">
        <v>70000</v>
      </c>
      <c r="H110" s="7">
        <f t="shared" si="13"/>
        <v>140000</v>
      </c>
      <c r="I110" s="7">
        <v>200000</v>
      </c>
      <c r="J110" s="7">
        <v>1891668</v>
      </c>
      <c r="K110" s="7">
        <f t="shared" si="14"/>
        <v>2091668</v>
      </c>
      <c r="L110" s="7">
        <f t="shared" si="15"/>
        <v>2231668</v>
      </c>
    </row>
    <row r="111" spans="1:12" s="18" customFormat="1" ht="86.25" customHeight="1">
      <c r="A111" s="94"/>
      <c r="B111" s="94"/>
      <c r="C111" s="94"/>
      <c r="D111" s="81"/>
      <c r="E111" s="56" t="s">
        <v>209</v>
      </c>
      <c r="F111" s="7">
        <v>63680</v>
      </c>
      <c r="G111" s="7"/>
      <c r="H111" s="7">
        <f t="shared" si="13"/>
        <v>63680</v>
      </c>
      <c r="I111" s="7"/>
      <c r="J111" s="7"/>
      <c r="K111" s="7"/>
      <c r="L111" s="7">
        <f t="shared" si="15"/>
        <v>63680</v>
      </c>
    </row>
    <row r="112" spans="1:12" s="21" customFormat="1" ht="24.75" customHeight="1">
      <c r="A112" s="106" t="s">
        <v>1</v>
      </c>
      <c r="B112" s="106"/>
      <c r="C112" s="106"/>
      <c r="D112" s="107"/>
      <c r="E112" s="6"/>
      <c r="F112" s="6">
        <f>F18+F21+F64+F77+F98+F105</f>
        <v>25506186</v>
      </c>
      <c r="G112" s="6">
        <f>G18+G21+G64+G77+G98+G105</f>
        <v>1906732.24</v>
      </c>
      <c r="H112" s="7">
        <f t="shared" si="13"/>
        <v>27412918.24</v>
      </c>
      <c r="I112" s="6">
        <f>I18+I21+I64+I77+I98+I105</f>
        <v>2888370</v>
      </c>
      <c r="J112" s="6">
        <f>J18+J21+J64+J77+J98+J105</f>
        <v>4560952</v>
      </c>
      <c r="K112" s="7">
        <f t="shared" si="14"/>
        <v>7449322</v>
      </c>
      <c r="L112" s="7">
        <f t="shared" si="15"/>
        <v>34862240.239999995</v>
      </c>
    </row>
    <row r="113" spans="1:11" s="22" customFormat="1" ht="84" customHeight="1" hidden="1">
      <c r="A113" s="108" t="s">
        <v>3</v>
      </c>
      <c r="B113" s="109"/>
      <c r="C113" s="109"/>
      <c r="D113" s="110"/>
      <c r="H113" s="7">
        <f t="shared" si="13"/>
        <v>0</v>
      </c>
      <c r="K113" s="7">
        <f t="shared" si="14"/>
        <v>0</v>
      </c>
    </row>
    <row r="114" spans="1:11" s="22" customFormat="1" ht="84" customHeight="1" hidden="1">
      <c r="A114" s="108" t="s">
        <v>4</v>
      </c>
      <c r="B114" s="109"/>
      <c r="C114" s="109"/>
      <c r="D114" s="110"/>
      <c r="H114" s="7">
        <f t="shared" si="13"/>
        <v>0</v>
      </c>
      <c r="K114" s="7">
        <f t="shared" si="14"/>
        <v>0</v>
      </c>
    </row>
    <row r="115" spans="1:4" s="16" customFormat="1" ht="24.75" customHeight="1">
      <c r="A115" s="23"/>
      <c r="B115" s="23"/>
      <c r="C115" s="23"/>
      <c r="D115" s="14"/>
    </row>
    <row r="116" spans="1:15" s="40" customFormat="1" ht="132.75" customHeight="1">
      <c r="A116" s="92" t="s">
        <v>119</v>
      </c>
      <c r="B116" s="92"/>
      <c r="C116" s="92"/>
      <c r="D116" s="92"/>
      <c r="E116" s="39"/>
      <c r="F116" s="39"/>
      <c r="G116" s="39"/>
      <c r="H116" s="39"/>
      <c r="I116" s="92" t="s">
        <v>120</v>
      </c>
      <c r="J116" s="92"/>
      <c r="K116" s="92"/>
      <c r="L116" s="92"/>
      <c r="M116" s="92"/>
      <c r="N116" s="38"/>
      <c r="O116" s="38"/>
    </row>
    <row r="117" spans="1:4" s="24" customFormat="1" ht="135.75" customHeight="1">
      <c r="A117" s="8"/>
      <c r="B117" s="8"/>
      <c r="C117" s="8"/>
      <c r="D117" s="9"/>
    </row>
    <row r="118" spans="1:3" s="16" customFormat="1" ht="24.75" customHeight="1">
      <c r="A118" s="25"/>
      <c r="B118" s="25"/>
      <c r="C118" s="25"/>
    </row>
    <row r="119" s="16" customFormat="1" ht="24.75" customHeight="1">
      <c r="D119" s="4"/>
    </row>
    <row r="121" s="18" customFormat="1" ht="24.75" customHeight="1"/>
    <row r="122" spans="1:3" s="16" customFormat="1" ht="24.75" customHeight="1">
      <c r="A122" s="25"/>
      <c r="B122" s="25"/>
      <c r="C122" s="25"/>
    </row>
    <row r="123" spans="1:3" s="16" customFormat="1" ht="24.75" customHeight="1">
      <c r="A123" s="25"/>
      <c r="B123" s="25"/>
      <c r="C123" s="25"/>
    </row>
    <row r="148" spans="1:4" ht="24.75" customHeight="1">
      <c r="A148" s="82"/>
      <c r="B148" s="82"/>
      <c r="C148" s="82"/>
      <c r="D148" s="82"/>
    </row>
  </sheetData>
  <sheetProtection/>
  <mergeCells count="62">
    <mergeCell ref="A110:A111"/>
    <mergeCell ref="B110:B111"/>
    <mergeCell ref="C110:C111"/>
    <mergeCell ref="D110:D111"/>
    <mergeCell ref="J5:L5"/>
    <mergeCell ref="I4:L4"/>
    <mergeCell ref="J1:L1"/>
    <mergeCell ref="J2:L2"/>
    <mergeCell ref="J3:L3"/>
    <mergeCell ref="A25:A27"/>
    <mergeCell ref="B25:B27"/>
    <mergeCell ref="C25:C27"/>
    <mergeCell ref="D25:D27"/>
    <mergeCell ref="C60:C62"/>
    <mergeCell ref="D60:D62"/>
    <mergeCell ref="A37:A38"/>
    <mergeCell ref="B37:B38"/>
    <mergeCell ref="C37:C38"/>
    <mergeCell ref="D37:D38"/>
    <mergeCell ref="A46:A47"/>
    <mergeCell ref="B46:B47"/>
    <mergeCell ref="D46:D47"/>
    <mergeCell ref="C46:C47"/>
    <mergeCell ref="A148:D148"/>
    <mergeCell ref="A10:A16"/>
    <mergeCell ref="B10:B16"/>
    <mergeCell ref="D10:D16"/>
    <mergeCell ref="A112:D112"/>
    <mergeCell ref="C10:C16"/>
    <mergeCell ref="A113:D113"/>
    <mergeCell ref="A114:D114"/>
    <mergeCell ref="A60:A62"/>
    <mergeCell ref="B60:B62"/>
    <mergeCell ref="L10:L16"/>
    <mergeCell ref="E10:E16"/>
    <mergeCell ref="E100:E104"/>
    <mergeCell ref="E66:E67"/>
    <mergeCell ref="I10:K12"/>
    <mergeCell ref="I13:I16"/>
    <mergeCell ref="J13:J16"/>
    <mergeCell ref="K13:K16"/>
    <mergeCell ref="F10:H12"/>
    <mergeCell ref="F13:F16"/>
    <mergeCell ref="A89:A90"/>
    <mergeCell ref="B89:B90"/>
    <mergeCell ref="C89:C90"/>
    <mergeCell ref="D89:D90"/>
    <mergeCell ref="I116:M116"/>
    <mergeCell ref="A116:D116"/>
    <mergeCell ref="A86:A87"/>
    <mergeCell ref="B86:B87"/>
    <mergeCell ref="C86:C87"/>
    <mergeCell ref="D86:D87"/>
    <mergeCell ref="A92:A96"/>
    <mergeCell ref="B92:B96"/>
    <mergeCell ref="C92:C96"/>
    <mergeCell ref="D92:D96"/>
    <mergeCell ref="E75:E76"/>
    <mergeCell ref="G13:G16"/>
    <mergeCell ref="H13:H16"/>
    <mergeCell ref="D7:I7"/>
    <mergeCell ref="D8:I8"/>
  </mergeCells>
  <printOptions/>
  <pageMargins left="0.63" right="0.5" top="1.1811023622047245" bottom="0.31496062992125984" header="1.062992125984252" footer="0.1968503937007874"/>
  <pageSetup fitToHeight="0" horizontalDpi="600" verticalDpi="600" orientation="landscape" paperSize="9" scale="35" r:id="rId1"/>
  <headerFooter alignWithMargins="0">
    <oddFooter>&amp;C&amp;P
</oddFooter>
  </headerFooter>
  <rowBreaks count="3" manualBreakCount="3">
    <brk id="47" max="11" man="1"/>
    <brk id="74" max="11" man="1"/>
    <brk id="10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Admin</cp:lastModifiedBy>
  <cp:lastPrinted>2018-02-23T09:04:57Z</cp:lastPrinted>
  <dcterms:created xsi:type="dcterms:W3CDTF">1996-10-08T23:32:33Z</dcterms:created>
  <dcterms:modified xsi:type="dcterms:W3CDTF">2018-02-23T11:13:11Z</dcterms:modified>
  <cp:category/>
  <cp:version/>
  <cp:contentType/>
  <cp:contentStatus/>
</cp:coreProperties>
</file>