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6" sheetId="1" r:id="rId1"/>
  </sheets>
  <definedNames>
    <definedName name="_xlfn.AGGREGATE" hidden="1">#NAME?</definedName>
    <definedName name="_xlnm.Print_Titles" localSheetId="0">'дод.6'!$11:$12</definedName>
    <definedName name="_xlnm.Print_Area" localSheetId="0">'дод.6'!$A$1:$AA$47</definedName>
  </definedNames>
  <calcPr fullCalcOnLoad="1"/>
</workbook>
</file>

<file path=xl/sharedStrings.xml><?xml version="1.0" encoding="utf-8"?>
<sst xmlns="http://schemas.openxmlformats.org/spreadsheetml/2006/main" count="340" uniqueCount="109">
  <si>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</si>
  <si>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</si>
  <si>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</si>
  <si>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</si>
  <si>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</si>
  <si>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Назва об’єктів відповідно  до проектно- кошторисної документації тощо</t>
  </si>
  <si>
    <t>0111</t>
  </si>
  <si>
    <t>до рішення  районної ради</t>
  </si>
  <si>
    <t>Конотопська районна державна адміністрація</t>
  </si>
  <si>
    <t>0921</t>
  </si>
  <si>
    <t>сьомого скликання</t>
  </si>
  <si>
    <t>Код програмної класифікації видатків та кредитування місцевих бюджетів</t>
  </si>
  <si>
    <t>Найменування головного розпорядника, відповідального  виконавця, бюджетної програми або напряму видатків згідно з типовою відомчою/типовою програмною класифікацією видатків та кредитування місцевого бюджету</t>
  </si>
  <si>
    <t>0100000</t>
  </si>
  <si>
    <t>Код ТПКВКМБ/ТКВКБМС</t>
  </si>
  <si>
    <t>Код  ФКВТБ</t>
  </si>
  <si>
    <t>Конотопська районна рада</t>
  </si>
  <si>
    <t>0110000</t>
  </si>
  <si>
    <t>0110170</t>
  </si>
  <si>
    <t>0170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</si>
  <si>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</si>
  <si>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Капітальні видатки</t>
  </si>
  <si>
    <t>Відділ освіти Конотопської районної державної адміністрації</t>
  </si>
  <si>
    <t>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</si>
  <si>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</si>
  <si>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</si>
  <si>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Заступник голови районної ради </t>
  </si>
  <si>
    <t>І.В.Клігунова</t>
  </si>
  <si>
    <t>(грн.)</t>
  </si>
  <si>
    <t>0200000</t>
  </si>
  <si>
    <t>0210000</t>
  </si>
  <si>
    <t>0217460</t>
  </si>
  <si>
    <t>7460</t>
  </si>
  <si>
    <t>0217461</t>
  </si>
  <si>
    <t>7461</t>
  </si>
  <si>
    <t>0456</t>
  </si>
  <si>
    <t>Утримання та розвиток автомобільних доріг 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</si>
  <si>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</si>
  <si>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0600000</t>
  </si>
  <si>
    <t>0610000</t>
  </si>
  <si>
    <t>0611020</t>
  </si>
  <si>
    <t>3700000</t>
  </si>
  <si>
    <t>3710000</t>
  </si>
  <si>
    <t>Фінансове управління   Конотопської районної державної адміністрації  Сумської області</t>
  </si>
  <si>
    <t>3719770</t>
  </si>
  <si>
    <t>9770</t>
  </si>
  <si>
    <t>0180</t>
  </si>
  <si>
    <t>Інші субвенції з місцевого бюджету</t>
  </si>
  <si>
    <t>9570</t>
  </si>
  <si>
    <t>03719570</t>
  </si>
  <si>
    <t>3719750</t>
  </si>
  <si>
    <t>9750</t>
  </si>
  <si>
    <t>Субвенція з місцевого бюджету на співфінансування інвестиційних проектів</t>
  </si>
  <si>
    <t>0617361</t>
  </si>
  <si>
    <t>7361</t>
  </si>
  <si>
    <t>Співфінансування інвестицйних проектів, що реалізуються за рахунок коштів державного фонду регіонального розвитку</t>
  </si>
  <si>
    <t>Затверджено</t>
  </si>
  <si>
    <t>Внесено зміни</t>
  </si>
  <si>
    <t>Затверджено з урахуванням змін</t>
  </si>
  <si>
    <t>від 28.02.2018</t>
  </si>
  <si>
    <t>0617363</t>
  </si>
  <si>
    <t>7363</t>
  </si>
  <si>
    <t>0617321</t>
  </si>
  <si>
    <t>7321</t>
  </si>
  <si>
    <t>0443</t>
  </si>
  <si>
    <t>Будівництво освітніх установ та закладів</t>
  </si>
  <si>
    <t>Реконструкція частини приміщень Тулущанського навчально-виховного комплексу "загальноосвітня школа І-ІІІ ступенів- дошкільний навчальний заклад" Конотопської районної ради Сумської області по вул.Молодіжна,5 в с.Тулушка Конотопського айону Сумської обл."</t>
  </si>
  <si>
    <t>0212111</t>
  </si>
  <si>
    <t>2111</t>
  </si>
  <si>
    <t>Первинна медична допомога населенню, що надається центрами первинної редичної (медико-санітарної) допомоги</t>
  </si>
  <si>
    <t>0217322</t>
  </si>
  <si>
    <t>7322</t>
  </si>
  <si>
    <t>Будівництво медичних установ та закладів</t>
  </si>
  <si>
    <t>Виготовлення проектно-кошторисної документації на проведення реконструкції Кузьківського фельдшерського пункту Центру первинної медико-санітарної допомоги Конотопського району</t>
  </si>
  <si>
    <t>Виготовлення проектно-кошторисної документації на проведення реконструкції покрівлі та влаштування теплого туалету Дубов'язівської амбулаторії загальної практики - сімейної медицини Центру первинної медико-санітарної допомоги Конотопського району</t>
  </si>
  <si>
    <t>Реконструкція системи опалення Дубов'язівської амбулаторії  загальної практики сімейної медицини Центру первинної медико-санітарної допомоги    Конотопського району, що знаходиться за адресою Конотопський район, смт. Дубов'язівка, вул.Кооперативна,9</t>
  </si>
  <si>
    <t>Виготовлення проектно-кошторисної документації на проведення реконструкції покрівлі та влаштування теплого туалету Дубов'язівської амбулаторії загальної практики  сімейної медицини Центру первинної медико-санітарної допомоги Конотопського району</t>
  </si>
  <si>
    <t>1014060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</si>
  <si>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</si>
  <si>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</si>
  <si>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</si>
  <si>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3719570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</si>
  <si>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</si>
  <si>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</si>
  <si>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</si>
  <si>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Інші субвенції</t>
  </si>
  <si>
    <t>вязове</t>
  </si>
  <si>
    <t>аграрний  ліцей</t>
  </si>
  <si>
    <t>дубовязовка сем школа</t>
  </si>
  <si>
    <t>Зміни до додатку 6 рішення сесії районної ради "Про районний бюджет на 2018 рік"                                                                        "Перелік об’єктів, видатки на які у  2018  році будуть проводитися за рахунок коштів бюджету розвитку"</t>
  </si>
  <si>
    <t>перероз Бочечки</t>
  </si>
  <si>
    <t>1000000</t>
  </si>
  <si>
    <t>Відділ культури Конотопської районної державної адміністрації</t>
  </si>
  <si>
    <t>1010000</t>
  </si>
  <si>
    <t>0617360</t>
  </si>
  <si>
    <t>7360</t>
  </si>
  <si>
    <t>Виконання інвестиційних проектів</t>
  </si>
  <si>
    <t>0726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</si>
  <si>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 субвенції з державного бюджету, що  утворився на кінець 2017 року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</si>
  <si>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</si>
  <si>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Виконання інвестиційних проектів в рамках здійснення заходів щодо соціально-економічного розвитку окремих територій </t>
  </si>
  <si>
    <t>0212110</t>
  </si>
  <si>
    <t>2110</t>
  </si>
  <si>
    <t>Первинна медична допомога населенню</t>
  </si>
  <si>
    <t>0217320</t>
  </si>
  <si>
    <t>7320</t>
  </si>
  <si>
    <t>Будівництво об"єктів соціально-культурного призначення</t>
  </si>
  <si>
    <t>0617320</t>
  </si>
  <si>
    <t>Додаток 5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</si>
</sst>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9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23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6" fillId="12" borderId="1" applyNumberFormat="0" applyAlignment="0" applyProtection="0"/>
    <xf numFmtId="0" fontId="6" fillId="9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1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38" fillId="26" borderId="1" applyNumberFormat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7" borderId="10" applyNumberFormat="0" applyFont="0" applyAlignment="0" applyProtection="0"/>
    <xf numFmtId="0" fontId="0" fillId="7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9" fillId="12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25" fillId="0" borderId="0" xfId="0" applyFont="1" applyFill="1" applyAlignment="1">
      <alignment vertical="center"/>
    </xf>
    <xf numFmtId="0" fontId="25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/>
      <protection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justify" vertical="center" wrapText="1"/>
    </xf>
    <xf numFmtId="192" fontId="30" fillId="0" borderId="12" xfId="95" applyNumberFormat="1" applyFont="1" applyFill="1" applyBorder="1" applyAlignment="1">
      <alignment vertical="center"/>
      <protection/>
    </xf>
    <xf numFmtId="2" fontId="30" fillId="0" borderId="12" xfId="95" applyNumberFormat="1" applyFont="1" applyFill="1" applyBorder="1" applyAlignment="1">
      <alignment vertical="center"/>
      <protection/>
    </xf>
    <xf numFmtId="192" fontId="30" fillId="0" borderId="12" xfId="95" applyNumberFormat="1" applyFont="1" applyFill="1" applyBorder="1">
      <alignment vertical="top"/>
      <protection/>
    </xf>
    <xf numFmtId="2" fontId="30" fillId="0" borderId="12" xfId="95" applyNumberFormat="1" applyFont="1" applyFill="1" applyBorder="1">
      <alignment vertical="top"/>
      <protection/>
    </xf>
    <xf numFmtId="0" fontId="29" fillId="0" borderId="12" xfId="0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192" fontId="31" fillId="0" borderId="12" xfId="0" applyNumberFormat="1" applyFont="1" applyFill="1" applyBorder="1" applyAlignment="1">
      <alignment vertical="justify"/>
    </xf>
    <xf numFmtId="2" fontId="30" fillId="0" borderId="12" xfId="0" applyNumberFormat="1" applyFont="1" applyFill="1" applyBorder="1" applyAlignment="1">
      <alignment vertical="justify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0" xfId="0" applyNumberFormat="1" applyFont="1" applyFill="1" applyAlignment="1" applyProtection="1">
      <alignment horizontal="left" vertical="top"/>
      <protection/>
    </xf>
    <xf numFmtId="0" fontId="29" fillId="0" borderId="12" xfId="0" applyFont="1" applyFill="1" applyBorder="1" applyAlignment="1">
      <alignment horizontal="justify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192" fontId="31" fillId="0" borderId="12" xfId="95" applyNumberFormat="1" applyFont="1" applyFill="1" applyBorder="1" applyAlignment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vertical="top" wrapText="1"/>
      <protection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NumberFormat="1" applyFont="1" applyFill="1" applyAlignment="1" applyProtection="1">
      <alignment/>
      <protection/>
    </xf>
    <xf numFmtId="0" fontId="29" fillId="0" borderId="12" xfId="0" applyNumberFormat="1" applyFont="1" applyFill="1" applyBorder="1" applyAlignment="1" applyProtection="1">
      <alignment/>
      <protection/>
    </xf>
    <xf numFmtId="0" fontId="29" fillId="0" borderId="12" xfId="0" applyFont="1" applyFill="1" applyBorder="1" applyAlignment="1">
      <alignment horizontal="justify" vertical="center" wrapText="1"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2" fontId="31" fillId="0" borderId="12" xfId="95" applyNumberFormat="1" applyFont="1" applyFill="1" applyBorder="1">
      <alignment vertical="top"/>
      <protection/>
    </xf>
    <xf numFmtId="0" fontId="29" fillId="0" borderId="13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9" fillId="0" borderId="12" xfId="0" applyNumberFormat="1" applyFont="1" applyFill="1" applyBorder="1" applyAlignment="1" applyProtection="1">
      <alignment/>
      <protection/>
    </xf>
    <xf numFmtId="0" fontId="25" fillId="0" borderId="0" xfId="0" applyFont="1" applyFill="1" applyAlignment="1">
      <alignment/>
    </xf>
    <xf numFmtId="49" fontId="29" fillId="0" borderId="14" xfId="0" applyNumberFormat="1" applyFont="1" applyFill="1" applyBorder="1" applyAlignment="1">
      <alignment horizontal="center" vertical="center" wrapText="1"/>
    </xf>
    <xf numFmtId="192" fontId="31" fillId="0" borderId="12" xfId="95" applyNumberFormat="1" applyFont="1" applyFill="1" applyBorder="1" applyAlignment="1">
      <alignment horizontal="center" vertical="center"/>
      <protection/>
    </xf>
    <xf numFmtId="2" fontId="31" fillId="0" borderId="12" xfId="95" applyNumberFormat="1" applyFont="1" applyFill="1" applyBorder="1">
      <alignment vertical="top"/>
      <protection/>
    </xf>
    <xf numFmtId="0" fontId="29" fillId="0" borderId="12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192" fontId="31" fillId="0" borderId="12" xfId="95" applyNumberFormat="1" applyFont="1" applyFill="1" applyBorder="1" applyAlignment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wrapText="1"/>
      <protection/>
    </xf>
    <xf numFmtId="0" fontId="28" fillId="0" borderId="12" xfId="0" applyNumberFormat="1" applyFont="1" applyFill="1" applyBorder="1" applyAlignment="1" applyProtection="1">
      <alignment/>
      <protection/>
    </xf>
    <xf numFmtId="0" fontId="26" fillId="0" borderId="0" xfId="0" applyFont="1" applyFill="1" applyAlignment="1">
      <alignment/>
    </xf>
    <xf numFmtId="49" fontId="33" fillId="0" borderId="12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left" vertical="center" wrapText="1"/>
    </xf>
    <xf numFmtId="192" fontId="30" fillId="0" borderId="12" xfId="95" applyNumberFormat="1" applyFont="1" applyFill="1" applyBorder="1" applyAlignment="1">
      <alignment horizontal="center" vertical="center"/>
      <protection/>
    </xf>
    <xf numFmtId="192" fontId="30" fillId="0" borderId="12" xfId="95" applyNumberFormat="1" applyFont="1" applyFill="1" applyBorder="1" applyAlignment="1">
      <alignment horizontal="center" vertical="center" wrapText="1"/>
      <protection/>
    </xf>
    <xf numFmtId="49" fontId="29" fillId="0" borderId="13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2" xfId="0" applyNumberFormat="1" applyFont="1" applyFill="1" applyBorder="1" applyAlignment="1" applyProtection="1">
      <alignment horizontal="center" vertical="center"/>
      <protection/>
    </xf>
    <xf numFmtId="2" fontId="28" fillId="0" borderId="12" xfId="0" applyNumberFormat="1" applyFont="1" applyFill="1" applyBorder="1" applyAlignment="1">
      <alignment horizontal="left" vertical="center" wrapText="1"/>
    </xf>
    <xf numFmtId="2" fontId="33" fillId="0" borderId="12" xfId="0" applyNumberFormat="1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12" xfId="0" applyFont="1" applyFill="1" applyBorder="1" applyAlignment="1">
      <alignment horizontal="center"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29" fillId="0" borderId="13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view="pageBreakPreview" zoomScale="75" zoomScaleNormal="75" zoomScaleSheetLayoutView="75" zoomScalePageLayoutView="0" workbookViewId="0" topLeftCell="A1">
      <selection activeCell="H3" sqref="H3"/>
    </sheetView>
  </sheetViews>
  <sheetFormatPr defaultColWidth="9.16015625" defaultRowHeight="12.75"/>
  <cols>
    <col min="1" max="2" width="18.5" style="6" customWidth="1"/>
    <col min="3" max="3" width="17.83203125" style="6" customWidth="1"/>
    <col min="4" max="4" width="70.5" style="6" customWidth="1"/>
    <col min="5" max="5" width="59.33203125" style="6" customWidth="1"/>
    <col min="6" max="6" width="27" style="6" customWidth="1"/>
    <col min="7" max="7" width="29.5" style="6" customWidth="1"/>
    <col min="8" max="8" width="23.33203125" style="6" customWidth="1"/>
    <col min="9" max="9" width="23.83203125" style="6" customWidth="1"/>
    <col min="10" max="10" width="20" style="2" customWidth="1"/>
    <col min="11" max="11" width="16.5" style="2" customWidth="1"/>
    <col min="12" max="12" width="14.66015625" style="2" customWidth="1"/>
    <col min="13" max="13" width="71" style="2" customWidth="1"/>
    <col min="14" max="14" width="60.83203125" style="2" customWidth="1"/>
    <col min="15" max="15" width="20.33203125" style="2" customWidth="1"/>
    <col min="16" max="16" width="24.16015625" style="2" customWidth="1"/>
    <col min="17" max="17" width="22.83203125" style="2" customWidth="1"/>
    <col min="18" max="18" width="26.5" style="2" customWidth="1"/>
    <col min="19" max="19" width="17" style="2" customWidth="1"/>
    <col min="20" max="20" width="15.66015625" style="2" customWidth="1"/>
    <col min="21" max="21" width="10.66015625" style="2" customWidth="1"/>
    <col min="22" max="22" width="75.33203125" style="2" customWidth="1"/>
    <col min="23" max="23" width="70.83203125" style="2" customWidth="1"/>
    <col min="24" max="24" width="25" style="2" customWidth="1"/>
    <col min="25" max="25" width="24.16015625" style="2" customWidth="1"/>
    <col min="26" max="26" width="24.66015625" style="2" customWidth="1"/>
    <col min="27" max="27" width="23" style="2" customWidth="1"/>
    <col min="28" max="16384" width="9.16015625" style="2" customWidth="1"/>
  </cols>
  <sheetData>
    <row r="1" spans="1:9" ht="22.5" customHeight="1">
      <c r="A1" s="62"/>
      <c r="B1" s="62"/>
      <c r="C1" s="62"/>
      <c r="D1" s="62"/>
      <c r="E1" s="62"/>
      <c r="F1" s="62"/>
      <c r="G1" s="62"/>
      <c r="H1" s="62"/>
      <c r="I1" s="62"/>
    </row>
    <row r="2" spans="1:9" ht="17.25" customHeight="1">
      <c r="A2" s="1"/>
      <c r="B2" s="1"/>
      <c r="C2" s="1"/>
      <c r="D2" s="1"/>
      <c r="E2" s="1"/>
      <c r="F2" s="1"/>
      <c r="H2" s="19" t="s">
        <v>108</v>
      </c>
      <c r="I2" s="1"/>
    </row>
    <row r="3" spans="1:9" ht="21" customHeight="1">
      <c r="A3" s="1"/>
      <c r="B3" s="1"/>
      <c r="C3" s="1"/>
      <c r="D3" s="1"/>
      <c r="E3" s="1"/>
      <c r="F3" s="1"/>
      <c r="H3" s="19" t="s">
        <v>7</v>
      </c>
      <c r="I3" s="1"/>
    </row>
    <row r="4" spans="1:9" ht="21" customHeight="1">
      <c r="A4" s="1"/>
      <c r="B4" s="1"/>
      <c r="C4" s="1"/>
      <c r="D4" s="1"/>
      <c r="E4" s="1"/>
      <c r="F4" s="1"/>
      <c r="H4" s="19" t="s">
        <v>10</v>
      </c>
      <c r="I4" s="1"/>
    </row>
    <row r="5" spans="1:9" ht="18.75" customHeight="1">
      <c r="A5" s="1"/>
      <c r="B5" s="1"/>
      <c r="C5" s="1"/>
      <c r="D5" s="1"/>
      <c r="E5" s="1"/>
      <c r="F5" s="1"/>
      <c r="H5" s="19" t="s">
        <v>59</v>
      </c>
      <c r="I5" s="1"/>
    </row>
    <row r="6" spans="1:9" ht="18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45" customHeight="1">
      <c r="A7" s="23" t="s">
        <v>25</v>
      </c>
      <c r="B7" s="23"/>
      <c r="C7" s="23"/>
      <c r="D7" s="60" t="s">
        <v>89</v>
      </c>
      <c r="E7" s="60"/>
      <c r="F7" s="60"/>
      <c r="G7" s="60"/>
      <c r="H7" s="23"/>
      <c r="I7" s="23"/>
    </row>
    <row r="8" spans="1:9" ht="15.75">
      <c r="A8" s="3"/>
      <c r="B8" s="3"/>
      <c r="C8" s="3"/>
      <c r="D8" s="3"/>
      <c r="E8" s="3"/>
      <c r="F8" s="3"/>
      <c r="G8" s="4"/>
      <c r="H8" s="3"/>
      <c r="I8" s="18" t="s">
        <v>28</v>
      </c>
    </row>
    <row r="9" spans="1:27" ht="15" customHeight="1">
      <c r="A9" s="61" t="s">
        <v>56</v>
      </c>
      <c r="B9" s="61"/>
      <c r="C9" s="61"/>
      <c r="D9" s="61"/>
      <c r="E9" s="61"/>
      <c r="F9" s="61"/>
      <c r="G9" s="61"/>
      <c r="H9" s="61"/>
      <c r="I9" s="61"/>
      <c r="J9" s="61" t="s">
        <v>57</v>
      </c>
      <c r="K9" s="61"/>
      <c r="L9" s="61"/>
      <c r="M9" s="61"/>
      <c r="N9" s="61"/>
      <c r="O9" s="61"/>
      <c r="P9" s="61"/>
      <c r="Q9" s="61"/>
      <c r="R9" s="61"/>
      <c r="S9" s="61" t="s">
        <v>58</v>
      </c>
      <c r="T9" s="61"/>
      <c r="U9" s="61"/>
      <c r="V9" s="61"/>
      <c r="W9" s="61"/>
      <c r="X9" s="61"/>
      <c r="Y9" s="61"/>
      <c r="Z9" s="61"/>
      <c r="AA9" s="61"/>
    </row>
    <row r="10" spans="1:27" ht="15" customHeight="1">
      <c r="A10" s="54" t="s">
        <v>11</v>
      </c>
      <c r="B10" s="54" t="s">
        <v>14</v>
      </c>
      <c r="C10" s="57" t="s">
        <v>15</v>
      </c>
      <c r="D10" s="54" t="s">
        <v>12</v>
      </c>
      <c r="E10" s="53" t="s">
        <v>5</v>
      </c>
      <c r="F10" s="53" t="s">
        <v>1</v>
      </c>
      <c r="G10" s="53" t="s">
        <v>2</v>
      </c>
      <c r="H10" s="53" t="s">
        <v>3</v>
      </c>
      <c r="I10" s="53" t="s">
        <v>4</v>
      </c>
      <c r="J10" s="54" t="s">
        <v>11</v>
      </c>
      <c r="K10" s="54" t="s">
        <v>14</v>
      </c>
      <c r="L10" s="57" t="s">
        <v>15</v>
      </c>
      <c r="M10" s="54" t="s">
        <v>12</v>
      </c>
      <c r="N10" s="53" t="s">
        <v>5</v>
      </c>
      <c r="O10" s="53" t="s">
        <v>1</v>
      </c>
      <c r="P10" s="53" t="s">
        <v>2</v>
      </c>
      <c r="Q10" s="53" t="s">
        <v>3</v>
      </c>
      <c r="R10" s="53" t="s">
        <v>4</v>
      </c>
      <c r="S10" s="54" t="s">
        <v>11</v>
      </c>
      <c r="T10" s="54" t="s">
        <v>14</v>
      </c>
      <c r="U10" s="57" t="s">
        <v>15</v>
      </c>
      <c r="V10" s="54" t="s">
        <v>12</v>
      </c>
      <c r="W10" s="53" t="s">
        <v>5</v>
      </c>
      <c r="X10" s="53" t="s">
        <v>1</v>
      </c>
      <c r="Y10" s="53" t="s">
        <v>2</v>
      </c>
      <c r="Z10" s="53" t="s">
        <v>3</v>
      </c>
      <c r="AA10" s="53" t="s">
        <v>4</v>
      </c>
    </row>
    <row r="11" spans="1:27" ht="71.25" customHeight="1">
      <c r="A11" s="55"/>
      <c r="B11" s="55"/>
      <c r="C11" s="58"/>
      <c r="D11" s="55"/>
      <c r="E11" s="53"/>
      <c r="F11" s="53"/>
      <c r="G11" s="53"/>
      <c r="H11" s="53"/>
      <c r="I11" s="53"/>
      <c r="J11" s="55"/>
      <c r="K11" s="55"/>
      <c r="L11" s="58"/>
      <c r="M11" s="55"/>
      <c r="N11" s="53"/>
      <c r="O11" s="53"/>
      <c r="P11" s="53"/>
      <c r="Q11" s="53"/>
      <c r="R11" s="53"/>
      <c r="S11" s="55"/>
      <c r="T11" s="55"/>
      <c r="U11" s="58"/>
      <c r="V11" s="55"/>
      <c r="W11" s="53"/>
      <c r="X11" s="53"/>
      <c r="Y11" s="53"/>
      <c r="Z11" s="53"/>
      <c r="AA11" s="53"/>
    </row>
    <row r="12" spans="1:27" ht="95.25" customHeight="1">
      <c r="A12" s="56"/>
      <c r="B12" s="56"/>
      <c r="C12" s="59"/>
      <c r="D12" s="56"/>
      <c r="E12" s="53"/>
      <c r="F12" s="53"/>
      <c r="G12" s="53"/>
      <c r="H12" s="53"/>
      <c r="I12" s="53"/>
      <c r="J12" s="56"/>
      <c r="K12" s="56"/>
      <c r="L12" s="59"/>
      <c r="M12" s="56"/>
      <c r="N12" s="53"/>
      <c r="O12" s="53"/>
      <c r="P12" s="53"/>
      <c r="Q12" s="53"/>
      <c r="R12" s="53"/>
      <c r="S12" s="56"/>
      <c r="T12" s="56"/>
      <c r="U12" s="59"/>
      <c r="V12" s="56"/>
      <c r="W12" s="53"/>
      <c r="X12" s="53"/>
      <c r="Y12" s="53"/>
      <c r="Z12" s="53"/>
      <c r="AA12" s="53"/>
    </row>
    <row r="13" spans="1:27" s="5" customFormat="1" ht="22.5" customHeight="1" hidden="1">
      <c r="A13" s="8" t="s">
        <v>13</v>
      </c>
      <c r="B13" s="8"/>
      <c r="C13" s="8"/>
      <c r="D13" s="9" t="s">
        <v>16</v>
      </c>
      <c r="E13" s="10"/>
      <c r="F13" s="10"/>
      <c r="G13" s="10"/>
      <c r="H13" s="10"/>
      <c r="I13" s="11">
        <f>I14</f>
        <v>0</v>
      </c>
      <c r="J13" s="8" t="s">
        <v>13</v>
      </c>
      <c r="K13" s="8"/>
      <c r="L13" s="8"/>
      <c r="M13" s="9" t="s">
        <v>16</v>
      </c>
      <c r="N13" s="10"/>
      <c r="O13" s="10"/>
      <c r="P13" s="10"/>
      <c r="Q13" s="10"/>
      <c r="R13" s="11">
        <f>R14</f>
        <v>0</v>
      </c>
      <c r="S13" s="8" t="s">
        <v>13</v>
      </c>
      <c r="T13" s="8"/>
      <c r="U13" s="8"/>
      <c r="V13" s="9" t="s">
        <v>16</v>
      </c>
      <c r="W13" s="10"/>
      <c r="X13" s="10"/>
      <c r="Y13" s="10"/>
      <c r="Z13" s="10"/>
      <c r="AA13" s="11">
        <f>AA14</f>
        <v>0</v>
      </c>
    </row>
    <row r="14" spans="1:27" s="5" customFormat="1" ht="22.5" customHeight="1" hidden="1">
      <c r="A14" s="8" t="s">
        <v>17</v>
      </c>
      <c r="B14" s="8"/>
      <c r="C14" s="8"/>
      <c r="D14" s="9" t="s">
        <v>16</v>
      </c>
      <c r="E14" s="10"/>
      <c r="F14" s="10"/>
      <c r="G14" s="10"/>
      <c r="H14" s="10"/>
      <c r="I14" s="11">
        <f>I15</f>
        <v>0</v>
      </c>
      <c r="J14" s="8" t="s">
        <v>17</v>
      </c>
      <c r="K14" s="8"/>
      <c r="L14" s="8"/>
      <c r="M14" s="9" t="s">
        <v>16</v>
      </c>
      <c r="N14" s="10"/>
      <c r="O14" s="10"/>
      <c r="P14" s="10"/>
      <c r="Q14" s="10"/>
      <c r="R14" s="11">
        <f>R15</f>
        <v>0</v>
      </c>
      <c r="S14" s="8" t="s">
        <v>17</v>
      </c>
      <c r="T14" s="8"/>
      <c r="U14" s="8"/>
      <c r="V14" s="9" t="s">
        <v>16</v>
      </c>
      <c r="W14" s="10"/>
      <c r="X14" s="10"/>
      <c r="Y14" s="10"/>
      <c r="Z14" s="10"/>
      <c r="AA14" s="11">
        <f>AA15</f>
        <v>0</v>
      </c>
    </row>
    <row r="15" spans="1:27" ht="81" customHeight="1" hidden="1">
      <c r="A15" s="21" t="s">
        <v>18</v>
      </c>
      <c r="B15" s="21" t="s">
        <v>19</v>
      </c>
      <c r="C15" s="21" t="s">
        <v>6</v>
      </c>
      <c r="D15" s="20" t="s">
        <v>20</v>
      </c>
      <c r="E15" s="22" t="s">
        <v>21</v>
      </c>
      <c r="F15" s="12"/>
      <c r="G15" s="12"/>
      <c r="H15" s="12"/>
      <c r="I15" s="13"/>
      <c r="J15" s="21" t="s">
        <v>18</v>
      </c>
      <c r="K15" s="21" t="s">
        <v>19</v>
      </c>
      <c r="L15" s="21" t="s">
        <v>6</v>
      </c>
      <c r="M15" s="20" t="s">
        <v>20</v>
      </c>
      <c r="N15" s="22" t="s">
        <v>21</v>
      </c>
      <c r="O15" s="12"/>
      <c r="P15" s="12"/>
      <c r="Q15" s="12"/>
      <c r="R15" s="13"/>
      <c r="S15" s="21" t="s">
        <v>18</v>
      </c>
      <c r="T15" s="21" t="s">
        <v>19</v>
      </c>
      <c r="U15" s="21" t="s">
        <v>6</v>
      </c>
      <c r="V15" s="20" t="s">
        <v>20</v>
      </c>
      <c r="W15" s="22" t="s">
        <v>21</v>
      </c>
      <c r="X15" s="12"/>
      <c r="Y15" s="12"/>
      <c r="Z15" s="12"/>
      <c r="AA15" s="13"/>
    </row>
    <row r="16" spans="1:27" ht="28.5" customHeight="1">
      <c r="A16" s="8" t="s">
        <v>29</v>
      </c>
      <c r="B16" s="8"/>
      <c r="C16" s="8"/>
      <c r="D16" s="9" t="s">
        <v>8</v>
      </c>
      <c r="E16" s="26"/>
      <c r="F16" s="13"/>
      <c r="G16" s="26"/>
      <c r="H16" s="26"/>
      <c r="I16" s="13">
        <f>I17</f>
        <v>64000</v>
      </c>
      <c r="J16" s="8" t="s">
        <v>29</v>
      </c>
      <c r="K16" s="8"/>
      <c r="L16" s="8"/>
      <c r="M16" s="9" t="s">
        <v>8</v>
      </c>
      <c r="N16" s="26"/>
      <c r="O16" s="13">
        <f>O17</f>
        <v>385170</v>
      </c>
      <c r="P16" s="26"/>
      <c r="Q16" s="26"/>
      <c r="R16" s="13">
        <f>R17</f>
        <v>1479681</v>
      </c>
      <c r="S16" s="8" t="s">
        <v>29</v>
      </c>
      <c r="T16" s="8"/>
      <c r="U16" s="8"/>
      <c r="V16" s="9" t="s">
        <v>8</v>
      </c>
      <c r="W16" s="26"/>
      <c r="X16" s="13">
        <f>F16+O16</f>
        <v>385170</v>
      </c>
      <c r="Y16" s="13"/>
      <c r="Z16" s="13"/>
      <c r="AA16" s="13">
        <f>I16+R16</f>
        <v>1543681</v>
      </c>
    </row>
    <row r="17" spans="1:27" ht="28.5" customHeight="1">
      <c r="A17" s="8" t="s">
        <v>30</v>
      </c>
      <c r="B17" s="8"/>
      <c r="C17" s="8"/>
      <c r="D17" s="9" t="s">
        <v>8</v>
      </c>
      <c r="E17" s="26"/>
      <c r="F17" s="13"/>
      <c r="G17" s="26"/>
      <c r="H17" s="26"/>
      <c r="I17" s="13">
        <f>I18+I20+I24+I26</f>
        <v>64000</v>
      </c>
      <c r="J17" s="8" t="s">
        <v>30</v>
      </c>
      <c r="K17" s="8"/>
      <c r="L17" s="8"/>
      <c r="M17" s="9" t="s">
        <v>8</v>
      </c>
      <c r="N17" s="26"/>
      <c r="O17" s="13">
        <f>O21+O22+O23</f>
        <v>385170</v>
      </c>
      <c r="P17" s="26"/>
      <c r="Q17" s="26"/>
      <c r="R17" s="13">
        <f>R18+R20+R24+R26</f>
        <v>1479681</v>
      </c>
      <c r="S17" s="8" t="s">
        <v>30</v>
      </c>
      <c r="T17" s="8"/>
      <c r="U17" s="8"/>
      <c r="V17" s="9" t="s">
        <v>8</v>
      </c>
      <c r="W17" s="26"/>
      <c r="X17" s="13">
        <f aca="true" t="shared" si="0" ref="X17:X43">F17+O17</f>
        <v>385170</v>
      </c>
      <c r="Y17" s="13"/>
      <c r="Z17" s="13"/>
      <c r="AA17" s="13">
        <f aca="true" t="shared" si="1" ref="AA17:AA43">I17+R17</f>
        <v>1543681</v>
      </c>
    </row>
    <row r="18" spans="1:27" s="42" customFormat="1" ht="28.5" customHeight="1">
      <c r="A18" s="8" t="s">
        <v>101</v>
      </c>
      <c r="B18" s="8" t="s">
        <v>102</v>
      </c>
      <c r="C18" s="8"/>
      <c r="D18" s="51" t="s">
        <v>103</v>
      </c>
      <c r="E18" s="52"/>
      <c r="F18" s="13"/>
      <c r="G18" s="41"/>
      <c r="H18" s="41"/>
      <c r="I18" s="13">
        <f>I19</f>
        <v>0</v>
      </c>
      <c r="J18" s="8" t="s">
        <v>101</v>
      </c>
      <c r="K18" s="8" t="s">
        <v>102</v>
      </c>
      <c r="L18" s="8"/>
      <c r="M18" s="51" t="s">
        <v>103</v>
      </c>
      <c r="N18" s="41"/>
      <c r="O18" s="13"/>
      <c r="P18" s="41"/>
      <c r="Q18" s="41"/>
      <c r="R18" s="13">
        <f>R19</f>
        <v>1242166</v>
      </c>
      <c r="S18" s="8" t="s">
        <v>101</v>
      </c>
      <c r="T18" s="8" t="s">
        <v>102</v>
      </c>
      <c r="U18" s="8"/>
      <c r="V18" s="51" t="s">
        <v>103</v>
      </c>
      <c r="W18" s="41"/>
      <c r="X18" s="13">
        <f t="shared" si="0"/>
        <v>0</v>
      </c>
      <c r="Y18" s="13"/>
      <c r="Z18" s="13"/>
      <c r="AA18" s="13">
        <f t="shared" si="1"/>
        <v>1242166</v>
      </c>
    </row>
    <row r="19" spans="1:27" ht="38.25" customHeight="1">
      <c r="A19" s="15" t="s">
        <v>67</v>
      </c>
      <c r="B19" s="15" t="s">
        <v>68</v>
      </c>
      <c r="C19" s="15" t="s">
        <v>97</v>
      </c>
      <c r="D19" s="27" t="s">
        <v>69</v>
      </c>
      <c r="E19" s="28"/>
      <c r="F19" s="29"/>
      <c r="G19" s="26"/>
      <c r="H19" s="26"/>
      <c r="I19" s="29">
        <v>0</v>
      </c>
      <c r="J19" s="15" t="s">
        <v>67</v>
      </c>
      <c r="K19" s="15" t="s">
        <v>68</v>
      </c>
      <c r="L19" s="15" t="s">
        <v>97</v>
      </c>
      <c r="M19" s="27" t="s">
        <v>69</v>
      </c>
      <c r="N19" s="28" t="s">
        <v>21</v>
      </c>
      <c r="O19" s="29"/>
      <c r="P19" s="26"/>
      <c r="Q19" s="26"/>
      <c r="R19" s="29">
        <f>180000+14166+300000+728000+20000</f>
        <v>1242166</v>
      </c>
      <c r="S19" s="15" t="s">
        <v>67</v>
      </c>
      <c r="T19" s="15" t="s">
        <v>68</v>
      </c>
      <c r="U19" s="15" t="s">
        <v>97</v>
      </c>
      <c r="V19" s="27" t="s">
        <v>69</v>
      </c>
      <c r="W19" s="28" t="s">
        <v>21</v>
      </c>
      <c r="X19" s="13">
        <f t="shared" si="0"/>
        <v>0</v>
      </c>
      <c r="Y19" s="29"/>
      <c r="Z19" s="29"/>
      <c r="AA19" s="13">
        <f t="shared" si="1"/>
        <v>1242166</v>
      </c>
    </row>
    <row r="20" spans="1:27" s="42" customFormat="1" ht="28.5" customHeight="1">
      <c r="A20" s="8" t="s">
        <v>104</v>
      </c>
      <c r="B20" s="8" t="s">
        <v>105</v>
      </c>
      <c r="C20" s="8"/>
      <c r="D20" s="49" t="s">
        <v>106</v>
      </c>
      <c r="E20" s="44"/>
      <c r="F20" s="13"/>
      <c r="G20" s="41"/>
      <c r="H20" s="41"/>
      <c r="I20" s="13">
        <f>I21+I22+I23</f>
        <v>0</v>
      </c>
      <c r="J20" s="8" t="s">
        <v>104</v>
      </c>
      <c r="K20" s="8" t="s">
        <v>105</v>
      </c>
      <c r="L20" s="8"/>
      <c r="M20" s="49" t="s">
        <v>106</v>
      </c>
      <c r="N20" s="50"/>
      <c r="O20" s="13">
        <f>O21+O22+O23</f>
        <v>385170</v>
      </c>
      <c r="P20" s="41"/>
      <c r="Q20" s="41"/>
      <c r="R20" s="13">
        <f>R21+R22+R23</f>
        <v>166500</v>
      </c>
      <c r="S20" s="8" t="s">
        <v>104</v>
      </c>
      <c r="T20" s="8" t="s">
        <v>105</v>
      </c>
      <c r="U20" s="8"/>
      <c r="V20" s="49" t="s">
        <v>106</v>
      </c>
      <c r="W20" s="50"/>
      <c r="X20" s="13">
        <f t="shared" si="0"/>
        <v>385170</v>
      </c>
      <c r="Y20" s="13"/>
      <c r="Z20" s="13"/>
      <c r="AA20" s="13">
        <f t="shared" si="1"/>
        <v>166500</v>
      </c>
    </row>
    <row r="21" spans="1:27" ht="66" customHeight="1">
      <c r="A21" s="66" t="s">
        <v>70</v>
      </c>
      <c r="B21" s="66" t="s">
        <v>71</v>
      </c>
      <c r="C21" s="66" t="s">
        <v>64</v>
      </c>
      <c r="D21" s="63" t="s">
        <v>72</v>
      </c>
      <c r="E21" s="26"/>
      <c r="F21" s="29"/>
      <c r="G21" s="26"/>
      <c r="H21" s="26"/>
      <c r="I21" s="29">
        <v>0</v>
      </c>
      <c r="J21" s="66" t="s">
        <v>70</v>
      </c>
      <c r="K21" s="66" t="s">
        <v>71</v>
      </c>
      <c r="L21" s="66" t="s">
        <v>64</v>
      </c>
      <c r="M21" s="63" t="s">
        <v>72</v>
      </c>
      <c r="N21" s="40" t="s">
        <v>73</v>
      </c>
      <c r="O21" s="29">
        <v>30000</v>
      </c>
      <c r="P21" s="26"/>
      <c r="Q21" s="26"/>
      <c r="R21" s="29">
        <v>30000</v>
      </c>
      <c r="S21" s="66" t="s">
        <v>70</v>
      </c>
      <c r="T21" s="66" t="s">
        <v>71</v>
      </c>
      <c r="U21" s="66" t="s">
        <v>64</v>
      </c>
      <c r="V21" s="63" t="s">
        <v>72</v>
      </c>
      <c r="W21" s="40" t="s">
        <v>73</v>
      </c>
      <c r="X21" s="13">
        <f t="shared" si="0"/>
        <v>30000</v>
      </c>
      <c r="Y21" s="29"/>
      <c r="Z21" s="29"/>
      <c r="AA21" s="13">
        <f t="shared" si="1"/>
        <v>30000</v>
      </c>
    </row>
    <row r="22" spans="1:27" ht="77.25" customHeight="1">
      <c r="A22" s="67"/>
      <c r="B22" s="67"/>
      <c r="C22" s="67"/>
      <c r="D22" s="64"/>
      <c r="E22" s="26"/>
      <c r="F22" s="29"/>
      <c r="G22" s="26"/>
      <c r="H22" s="26"/>
      <c r="I22" s="29">
        <v>0</v>
      </c>
      <c r="J22" s="67"/>
      <c r="K22" s="67"/>
      <c r="L22" s="67"/>
      <c r="M22" s="64"/>
      <c r="N22" s="40" t="s">
        <v>76</v>
      </c>
      <c r="O22" s="29">
        <v>69000</v>
      </c>
      <c r="P22" s="26"/>
      <c r="Q22" s="26"/>
      <c r="R22" s="29">
        <v>69000</v>
      </c>
      <c r="S22" s="67"/>
      <c r="T22" s="67"/>
      <c r="U22" s="67"/>
      <c r="V22" s="64"/>
      <c r="W22" s="40" t="s">
        <v>74</v>
      </c>
      <c r="X22" s="13">
        <f t="shared" si="0"/>
        <v>69000</v>
      </c>
      <c r="Y22" s="29"/>
      <c r="Z22" s="29"/>
      <c r="AA22" s="13">
        <f t="shared" si="1"/>
        <v>69000</v>
      </c>
    </row>
    <row r="23" spans="1:27" ht="96" customHeight="1">
      <c r="A23" s="68"/>
      <c r="B23" s="68"/>
      <c r="C23" s="68"/>
      <c r="D23" s="65"/>
      <c r="E23" s="26"/>
      <c r="F23" s="29"/>
      <c r="G23" s="26"/>
      <c r="H23" s="26"/>
      <c r="I23" s="29">
        <v>0</v>
      </c>
      <c r="J23" s="68"/>
      <c r="K23" s="68"/>
      <c r="L23" s="68"/>
      <c r="M23" s="65"/>
      <c r="N23" s="40" t="s">
        <v>75</v>
      </c>
      <c r="O23" s="29">
        <v>286170</v>
      </c>
      <c r="P23" s="26"/>
      <c r="Q23" s="26"/>
      <c r="R23" s="29">
        <v>67500</v>
      </c>
      <c r="S23" s="68"/>
      <c r="T23" s="68"/>
      <c r="U23" s="68"/>
      <c r="V23" s="65"/>
      <c r="W23" s="40" t="s">
        <v>75</v>
      </c>
      <c r="X23" s="13">
        <f t="shared" si="0"/>
        <v>286170</v>
      </c>
      <c r="Y23" s="29"/>
      <c r="Z23" s="29"/>
      <c r="AA23" s="13">
        <f t="shared" si="1"/>
        <v>67500</v>
      </c>
    </row>
    <row r="24" spans="1:27" ht="28.5" customHeight="1">
      <c r="A24" s="8" t="s">
        <v>31</v>
      </c>
      <c r="B24" s="8" t="s">
        <v>32</v>
      </c>
      <c r="C24" s="8"/>
      <c r="D24" s="9" t="s">
        <v>36</v>
      </c>
      <c r="E24" s="26"/>
      <c r="F24" s="13"/>
      <c r="G24" s="26"/>
      <c r="H24" s="26"/>
      <c r="I24" s="13">
        <f>I25</f>
        <v>64000</v>
      </c>
      <c r="J24" s="8" t="s">
        <v>31</v>
      </c>
      <c r="K24" s="8" t="s">
        <v>32</v>
      </c>
      <c r="L24" s="8"/>
      <c r="M24" s="9" t="s">
        <v>36</v>
      </c>
      <c r="N24" s="26"/>
      <c r="O24" s="13"/>
      <c r="P24" s="26"/>
      <c r="Q24" s="26"/>
      <c r="R24" s="13">
        <f>R25</f>
        <v>0</v>
      </c>
      <c r="S24" s="8" t="s">
        <v>31</v>
      </c>
      <c r="T24" s="8" t="s">
        <v>32</v>
      </c>
      <c r="U24" s="8"/>
      <c r="V24" s="9" t="s">
        <v>36</v>
      </c>
      <c r="W24" s="26"/>
      <c r="X24" s="13">
        <f>F24+O24</f>
        <v>0</v>
      </c>
      <c r="Y24" s="13"/>
      <c r="Z24" s="13"/>
      <c r="AA24" s="13">
        <f>I24+R24</f>
        <v>64000</v>
      </c>
    </row>
    <row r="25" spans="1:27" ht="46.5" customHeight="1">
      <c r="A25" s="15" t="s">
        <v>33</v>
      </c>
      <c r="B25" s="15" t="s">
        <v>34</v>
      </c>
      <c r="C25" s="15" t="s">
        <v>35</v>
      </c>
      <c r="D25" s="27" t="s">
        <v>37</v>
      </c>
      <c r="E25" s="28" t="s">
        <v>21</v>
      </c>
      <c r="F25" s="29"/>
      <c r="G25" s="26"/>
      <c r="H25" s="26"/>
      <c r="I25" s="29">
        <v>64000</v>
      </c>
      <c r="J25" s="15" t="s">
        <v>33</v>
      </c>
      <c r="K25" s="15" t="s">
        <v>34</v>
      </c>
      <c r="L25" s="15" t="s">
        <v>35</v>
      </c>
      <c r="M25" s="27" t="s">
        <v>37</v>
      </c>
      <c r="N25" s="28" t="s">
        <v>21</v>
      </c>
      <c r="O25" s="29"/>
      <c r="P25" s="26"/>
      <c r="Q25" s="26"/>
      <c r="R25" s="29"/>
      <c r="S25" s="15" t="s">
        <v>33</v>
      </c>
      <c r="T25" s="15" t="s">
        <v>34</v>
      </c>
      <c r="U25" s="15" t="s">
        <v>35</v>
      </c>
      <c r="V25" s="27" t="s">
        <v>37</v>
      </c>
      <c r="W25" s="28" t="s">
        <v>21</v>
      </c>
      <c r="X25" s="13">
        <f t="shared" si="0"/>
        <v>0</v>
      </c>
      <c r="Y25" s="13"/>
      <c r="Z25" s="13"/>
      <c r="AA25" s="13">
        <f>I25+R25</f>
        <v>64000</v>
      </c>
    </row>
    <row r="26" spans="1:27" ht="46.5" customHeight="1">
      <c r="A26" s="15" t="s">
        <v>82</v>
      </c>
      <c r="B26" s="15" t="s">
        <v>83</v>
      </c>
      <c r="C26" s="15" t="s">
        <v>46</v>
      </c>
      <c r="D26" s="27" t="s">
        <v>84</v>
      </c>
      <c r="E26" s="28"/>
      <c r="F26" s="29"/>
      <c r="G26" s="26"/>
      <c r="H26" s="26"/>
      <c r="I26" s="29">
        <v>0</v>
      </c>
      <c r="J26" s="15" t="s">
        <v>82</v>
      </c>
      <c r="K26" s="15" t="s">
        <v>83</v>
      </c>
      <c r="L26" s="15" t="s">
        <v>46</v>
      </c>
      <c r="M26" s="27" t="s">
        <v>84</v>
      </c>
      <c r="N26" s="28" t="s">
        <v>21</v>
      </c>
      <c r="O26" s="29"/>
      <c r="P26" s="26"/>
      <c r="Q26" s="26"/>
      <c r="R26" s="29">
        <f>23515+47500</f>
        <v>71015</v>
      </c>
      <c r="S26" s="15" t="s">
        <v>82</v>
      </c>
      <c r="T26" s="15" t="s">
        <v>83</v>
      </c>
      <c r="U26" s="15" t="s">
        <v>46</v>
      </c>
      <c r="V26" s="27" t="s">
        <v>84</v>
      </c>
      <c r="W26" s="28" t="s">
        <v>21</v>
      </c>
      <c r="X26" s="13">
        <f t="shared" si="0"/>
        <v>0</v>
      </c>
      <c r="Y26" s="13"/>
      <c r="Z26" s="13"/>
      <c r="AA26" s="13">
        <f>I26+R26</f>
        <v>71015</v>
      </c>
    </row>
    <row r="27" spans="1:27" ht="32.25" customHeight="1">
      <c r="A27" s="8" t="s">
        <v>38</v>
      </c>
      <c r="B27" s="8"/>
      <c r="C27" s="8"/>
      <c r="D27" s="9" t="s">
        <v>22</v>
      </c>
      <c r="E27" s="26"/>
      <c r="F27" s="13"/>
      <c r="G27" s="26"/>
      <c r="H27" s="26"/>
      <c r="I27" s="13">
        <f>I28</f>
        <v>2624370</v>
      </c>
      <c r="J27" s="8" t="s">
        <v>38</v>
      </c>
      <c r="K27" s="8"/>
      <c r="L27" s="8"/>
      <c r="M27" s="9" t="s">
        <v>22</v>
      </c>
      <c r="N27" s="26"/>
      <c r="O27" s="13">
        <f>O28</f>
        <v>304429</v>
      </c>
      <c r="P27" s="26"/>
      <c r="Q27" s="26"/>
      <c r="R27" s="13">
        <f>R28</f>
        <v>192803</v>
      </c>
      <c r="S27" s="8" t="s">
        <v>38</v>
      </c>
      <c r="T27" s="8"/>
      <c r="U27" s="8"/>
      <c r="V27" s="9" t="s">
        <v>22</v>
      </c>
      <c r="W27" s="26"/>
      <c r="X27" s="13">
        <f t="shared" si="0"/>
        <v>304429</v>
      </c>
      <c r="Y27" s="13"/>
      <c r="Z27" s="13"/>
      <c r="AA27" s="13">
        <f t="shared" si="1"/>
        <v>2817173</v>
      </c>
    </row>
    <row r="28" spans="1:27" ht="32.25" customHeight="1">
      <c r="A28" s="8" t="s">
        <v>39</v>
      </c>
      <c r="B28" s="8"/>
      <c r="C28" s="8"/>
      <c r="D28" s="9" t="s">
        <v>22</v>
      </c>
      <c r="E28" s="26"/>
      <c r="F28" s="13"/>
      <c r="G28" s="26"/>
      <c r="H28" s="26"/>
      <c r="I28" s="13">
        <f>I29+I30+I32</f>
        <v>2624370</v>
      </c>
      <c r="J28" s="8" t="s">
        <v>39</v>
      </c>
      <c r="K28" s="8"/>
      <c r="L28" s="8"/>
      <c r="M28" s="9" t="s">
        <v>22</v>
      </c>
      <c r="N28" s="26"/>
      <c r="O28" s="13">
        <f>O30</f>
        <v>304429</v>
      </c>
      <c r="P28" s="26"/>
      <c r="Q28" s="26"/>
      <c r="R28" s="13">
        <f>R29+R30+R32</f>
        <v>192803</v>
      </c>
      <c r="S28" s="8" t="s">
        <v>39</v>
      </c>
      <c r="T28" s="8"/>
      <c r="U28" s="8"/>
      <c r="V28" s="9" t="s">
        <v>22</v>
      </c>
      <c r="W28" s="26"/>
      <c r="X28" s="13">
        <f t="shared" si="0"/>
        <v>304429</v>
      </c>
      <c r="Y28" s="13"/>
      <c r="Z28" s="13"/>
      <c r="AA28" s="13">
        <f t="shared" si="1"/>
        <v>2817173</v>
      </c>
    </row>
    <row r="29" spans="1:27" ht="65.25" customHeight="1">
      <c r="A29" s="48" t="s">
        <v>40</v>
      </c>
      <c r="B29" s="48" t="s">
        <v>23</v>
      </c>
      <c r="C29" s="48" t="s">
        <v>9</v>
      </c>
      <c r="D29" s="30" t="s">
        <v>24</v>
      </c>
      <c r="E29" s="22" t="s">
        <v>21</v>
      </c>
      <c r="F29" s="26"/>
      <c r="G29" s="26"/>
      <c r="H29" s="26"/>
      <c r="I29" s="29">
        <f>344000+112491+167879+2000000</f>
        <v>2624370</v>
      </c>
      <c r="J29" s="15" t="s">
        <v>40</v>
      </c>
      <c r="K29" s="15" t="s">
        <v>23</v>
      </c>
      <c r="L29" s="15" t="s">
        <v>9</v>
      </c>
      <c r="M29" s="30" t="s">
        <v>24</v>
      </c>
      <c r="N29" s="22" t="s">
        <v>21</v>
      </c>
      <c r="O29" s="26"/>
      <c r="P29" s="26"/>
      <c r="Q29" s="26"/>
      <c r="R29" s="29">
        <f>-280370-11760-10384-469810-7200</f>
        <v>-779524</v>
      </c>
      <c r="S29" s="15" t="s">
        <v>40</v>
      </c>
      <c r="T29" s="15" t="s">
        <v>23</v>
      </c>
      <c r="U29" s="15" t="s">
        <v>9</v>
      </c>
      <c r="V29" s="30" t="s">
        <v>24</v>
      </c>
      <c r="W29" s="22" t="s">
        <v>21</v>
      </c>
      <c r="X29" s="13">
        <f t="shared" si="0"/>
        <v>0</v>
      </c>
      <c r="Y29" s="13"/>
      <c r="Z29" s="13"/>
      <c r="AA29" s="13">
        <f t="shared" si="1"/>
        <v>1844846</v>
      </c>
    </row>
    <row r="30" spans="1:27" s="42" customFormat="1" ht="30.75" customHeight="1">
      <c r="A30" s="8" t="s">
        <v>107</v>
      </c>
      <c r="B30" s="8" t="s">
        <v>105</v>
      </c>
      <c r="C30" s="8"/>
      <c r="D30" s="31" t="s">
        <v>106</v>
      </c>
      <c r="E30" s="44"/>
      <c r="F30" s="41"/>
      <c r="G30" s="41"/>
      <c r="H30" s="41"/>
      <c r="I30" s="13">
        <f>I31</f>
        <v>0</v>
      </c>
      <c r="J30" s="8" t="s">
        <v>107</v>
      </c>
      <c r="K30" s="8" t="s">
        <v>105</v>
      </c>
      <c r="L30" s="8"/>
      <c r="M30" s="31" t="s">
        <v>106</v>
      </c>
      <c r="N30" s="46"/>
      <c r="O30" s="41">
        <f>O31</f>
        <v>304429</v>
      </c>
      <c r="P30" s="41"/>
      <c r="Q30" s="41"/>
      <c r="R30" s="13">
        <f>R31</f>
        <v>288197</v>
      </c>
      <c r="S30" s="8" t="s">
        <v>107</v>
      </c>
      <c r="T30" s="8" t="s">
        <v>105</v>
      </c>
      <c r="U30" s="8"/>
      <c r="V30" s="31" t="s">
        <v>106</v>
      </c>
      <c r="W30" s="46"/>
      <c r="X30" s="13">
        <f t="shared" si="0"/>
        <v>304429</v>
      </c>
      <c r="Y30" s="13"/>
      <c r="Z30" s="13"/>
      <c r="AA30" s="13">
        <f t="shared" si="1"/>
        <v>288197</v>
      </c>
    </row>
    <row r="31" spans="1:27" ht="92.25" customHeight="1">
      <c r="A31" s="15" t="s">
        <v>62</v>
      </c>
      <c r="B31" s="15" t="s">
        <v>63</v>
      </c>
      <c r="C31" s="15" t="s">
        <v>64</v>
      </c>
      <c r="D31" s="38" t="s">
        <v>65</v>
      </c>
      <c r="E31" s="35"/>
      <c r="F31" s="26"/>
      <c r="G31" s="26"/>
      <c r="H31" s="26"/>
      <c r="I31" s="29">
        <v>0</v>
      </c>
      <c r="J31" s="15" t="s">
        <v>62</v>
      </c>
      <c r="K31" s="15" t="s">
        <v>63</v>
      </c>
      <c r="L31" s="15" t="s">
        <v>64</v>
      </c>
      <c r="M31" s="38" t="s">
        <v>65</v>
      </c>
      <c r="N31" s="39" t="s">
        <v>66</v>
      </c>
      <c r="O31" s="26">
        <v>304429</v>
      </c>
      <c r="P31" s="26"/>
      <c r="Q31" s="26"/>
      <c r="R31" s="29">
        <v>288197</v>
      </c>
      <c r="S31" s="15" t="s">
        <v>62</v>
      </c>
      <c r="T31" s="15" t="s">
        <v>63</v>
      </c>
      <c r="U31" s="15" t="s">
        <v>64</v>
      </c>
      <c r="V31" s="38" t="s">
        <v>65</v>
      </c>
      <c r="W31" s="39" t="s">
        <v>66</v>
      </c>
      <c r="X31" s="13">
        <f t="shared" si="0"/>
        <v>304429</v>
      </c>
      <c r="Y31" s="13"/>
      <c r="Z31" s="13"/>
      <c r="AA31" s="13">
        <f t="shared" si="1"/>
        <v>288197</v>
      </c>
    </row>
    <row r="32" spans="1:27" s="42" customFormat="1" ht="24.75" customHeight="1">
      <c r="A32" s="8" t="s">
        <v>94</v>
      </c>
      <c r="B32" s="8" t="s">
        <v>95</v>
      </c>
      <c r="C32" s="8"/>
      <c r="D32" s="31" t="s">
        <v>96</v>
      </c>
      <c r="E32" s="44"/>
      <c r="F32" s="41"/>
      <c r="G32" s="41"/>
      <c r="H32" s="41"/>
      <c r="I32" s="13">
        <f>I33+I34</f>
        <v>0</v>
      </c>
      <c r="J32" s="8" t="s">
        <v>94</v>
      </c>
      <c r="K32" s="8" t="s">
        <v>95</v>
      </c>
      <c r="L32" s="8"/>
      <c r="M32" s="31" t="s">
        <v>96</v>
      </c>
      <c r="N32" s="47"/>
      <c r="O32" s="41"/>
      <c r="P32" s="41"/>
      <c r="Q32" s="41"/>
      <c r="R32" s="13">
        <f>R33+R34</f>
        <v>684130</v>
      </c>
      <c r="S32" s="8" t="s">
        <v>94</v>
      </c>
      <c r="T32" s="8" t="s">
        <v>95</v>
      </c>
      <c r="U32" s="8"/>
      <c r="V32" s="31" t="s">
        <v>96</v>
      </c>
      <c r="W32" s="47"/>
      <c r="X32" s="13">
        <f t="shared" si="0"/>
        <v>0</v>
      </c>
      <c r="Y32" s="13"/>
      <c r="Z32" s="13"/>
      <c r="AA32" s="13">
        <f t="shared" si="1"/>
        <v>684130</v>
      </c>
    </row>
    <row r="33" spans="1:27" ht="45" customHeight="1">
      <c r="A33" s="15" t="s">
        <v>53</v>
      </c>
      <c r="B33" s="15" t="s">
        <v>54</v>
      </c>
      <c r="C33" s="15" t="s">
        <v>54</v>
      </c>
      <c r="D33" s="38" t="s">
        <v>55</v>
      </c>
      <c r="E33" s="22"/>
      <c r="F33" s="26"/>
      <c r="G33" s="26"/>
      <c r="H33" s="26"/>
      <c r="I33" s="29">
        <v>0</v>
      </c>
      <c r="J33" s="15" t="s">
        <v>53</v>
      </c>
      <c r="K33" s="15" t="s">
        <v>54</v>
      </c>
      <c r="L33" s="15" t="s">
        <v>54</v>
      </c>
      <c r="M33" s="38" t="s">
        <v>55</v>
      </c>
      <c r="N33" s="22" t="s">
        <v>21</v>
      </c>
      <c r="O33" s="26"/>
      <c r="P33" s="26"/>
      <c r="Q33" s="26"/>
      <c r="R33" s="29">
        <v>280370</v>
      </c>
      <c r="S33" s="15" t="s">
        <v>53</v>
      </c>
      <c r="T33" s="15" t="s">
        <v>54</v>
      </c>
      <c r="U33" s="15" t="s">
        <v>54</v>
      </c>
      <c r="V33" s="38" t="s">
        <v>55</v>
      </c>
      <c r="W33" s="22" t="s">
        <v>21</v>
      </c>
      <c r="X33" s="13">
        <f t="shared" si="0"/>
        <v>0</v>
      </c>
      <c r="Y33" s="13"/>
      <c r="Z33" s="13"/>
      <c r="AA33" s="13">
        <f t="shared" si="1"/>
        <v>280370</v>
      </c>
    </row>
    <row r="34" spans="1:27" ht="50.25" customHeight="1">
      <c r="A34" s="15" t="s">
        <v>60</v>
      </c>
      <c r="B34" s="15" t="s">
        <v>61</v>
      </c>
      <c r="C34" s="15" t="s">
        <v>61</v>
      </c>
      <c r="D34" s="37" t="s">
        <v>99</v>
      </c>
      <c r="E34" s="35"/>
      <c r="F34" s="26"/>
      <c r="G34" s="26"/>
      <c r="H34" s="26"/>
      <c r="I34" s="29">
        <v>0</v>
      </c>
      <c r="J34" s="15" t="s">
        <v>60</v>
      </c>
      <c r="K34" s="15" t="s">
        <v>61</v>
      </c>
      <c r="L34" s="15" t="s">
        <v>61</v>
      </c>
      <c r="M34" s="37" t="s">
        <v>100</v>
      </c>
      <c r="N34" s="35" t="s">
        <v>21</v>
      </c>
      <c r="O34" s="26"/>
      <c r="P34" s="26"/>
      <c r="Q34" s="26"/>
      <c r="R34" s="29">
        <f>392000+11760</f>
        <v>403760</v>
      </c>
      <c r="S34" s="15" t="s">
        <v>60</v>
      </c>
      <c r="T34" s="15" t="s">
        <v>61</v>
      </c>
      <c r="U34" s="15" t="s">
        <v>61</v>
      </c>
      <c r="V34" s="37" t="s">
        <v>99</v>
      </c>
      <c r="W34" s="35" t="s">
        <v>21</v>
      </c>
      <c r="X34" s="13">
        <f t="shared" si="0"/>
        <v>0</v>
      </c>
      <c r="Y34" s="13"/>
      <c r="Z34" s="13"/>
      <c r="AA34" s="13">
        <f t="shared" si="1"/>
        <v>403760</v>
      </c>
    </row>
    <row r="35" spans="1:27" s="42" customFormat="1" ht="36" customHeight="1">
      <c r="A35" s="8" t="s">
        <v>91</v>
      </c>
      <c r="B35" s="43"/>
      <c r="C35" s="43"/>
      <c r="D35" s="31" t="s">
        <v>92</v>
      </c>
      <c r="E35" s="44"/>
      <c r="F35" s="41"/>
      <c r="G35" s="41"/>
      <c r="H35" s="41"/>
      <c r="I35" s="13">
        <f>I36</f>
        <v>0</v>
      </c>
      <c r="J35" s="8" t="s">
        <v>91</v>
      </c>
      <c r="K35" s="43"/>
      <c r="L35" s="43"/>
      <c r="M35" s="31" t="s">
        <v>92</v>
      </c>
      <c r="N35" s="46"/>
      <c r="O35" s="41"/>
      <c r="P35" s="41"/>
      <c r="Q35" s="41"/>
      <c r="R35" s="13">
        <f>R36</f>
        <v>103800</v>
      </c>
      <c r="S35" s="8" t="s">
        <v>91</v>
      </c>
      <c r="T35" s="43"/>
      <c r="U35" s="43"/>
      <c r="V35" s="31" t="s">
        <v>92</v>
      </c>
      <c r="W35" s="46"/>
      <c r="X35" s="13">
        <f t="shared" si="0"/>
        <v>0</v>
      </c>
      <c r="Y35" s="13"/>
      <c r="Z35" s="13"/>
      <c r="AA35" s="13">
        <f t="shared" si="1"/>
        <v>103800</v>
      </c>
    </row>
    <row r="36" spans="1:27" s="42" customFormat="1" ht="36" customHeight="1">
      <c r="A36" s="8" t="s">
        <v>93</v>
      </c>
      <c r="B36" s="43"/>
      <c r="C36" s="43"/>
      <c r="D36" s="31" t="s">
        <v>92</v>
      </c>
      <c r="E36" s="45"/>
      <c r="F36" s="41"/>
      <c r="G36" s="41"/>
      <c r="H36" s="41"/>
      <c r="I36" s="13">
        <f>I37</f>
        <v>0</v>
      </c>
      <c r="J36" s="8" t="s">
        <v>93</v>
      </c>
      <c r="K36" s="43"/>
      <c r="L36" s="43"/>
      <c r="M36" s="31" t="s">
        <v>92</v>
      </c>
      <c r="N36" s="46"/>
      <c r="O36" s="41"/>
      <c r="P36" s="41"/>
      <c r="Q36" s="41"/>
      <c r="R36" s="13">
        <f>R37</f>
        <v>103800</v>
      </c>
      <c r="S36" s="8" t="s">
        <v>93</v>
      </c>
      <c r="T36" s="43"/>
      <c r="U36" s="43"/>
      <c r="V36" s="31" t="s">
        <v>92</v>
      </c>
      <c r="W36" s="46"/>
      <c r="X36" s="13">
        <f t="shared" si="0"/>
        <v>0</v>
      </c>
      <c r="Y36" s="13"/>
      <c r="Z36" s="13"/>
      <c r="AA36" s="13">
        <f t="shared" si="1"/>
        <v>103800</v>
      </c>
    </row>
    <row r="37" spans="1:27" ht="35.25" customHeight="1">
      <c r="A37" s="15" t="s">
        <v>77</v>
      </c>
      <c r="B37" s="15" t="s">
        <v>78</v>
      </c>
      <c r="C37" s="15" t="s">
        <v>79</v>
      </c>
      <c r="D37" s="38" t="s">
        <v>80</v>
      </c>
      <c r="E37" s="35"/>
      <c r="F37" s="26"/>
      <c r="G37" s="26"/>
      <c r="H37" s="26"/>
      <c r="I37" s="29">
        <v>0</v>
      </c>
      <c r="J37" s="15" t="s">
        <v>77</v>
      </c>
      <c r="K37" s="15" t="s">
        <v>78</v>
      </c>
      <c r="L37" s="15" t="s">
        <v>79</v>
      </c>
      <c r="M37" s="38" t="s">
        <v>80</v>
      </c>
      <c r="N37" s="35" t="s">
        <v>21</v>
      </c>
      <c r="O37" s="26"/>
      <c r="P37" s="26"/>
      <c r="Q37" s="26"/>
      <c r="R37" s="29">
        <v>103800</v>
      </c>
      <c r="S37" s="15" t="s">
        <v>77</v>
      </c>
      <c r="T37" s="15" t="s">
        <v>78</v>
      </c>
      <c r="U37" s="15" t="s">
        <v>79</v>
      </c>
      <c r="V37" s="38" t="s">
        <v>80</v>
      </c>
      <c r="W37" s="35" t="s">
        <v>21</v>
      </c>
      <c r="X37" s="13">
        <f t="shared" si="0"/>
        <v>0</v>
      </c>
      <c r="Y37" s="29"/>
      <c r="Z37" s="29"/>
      <c r="AA37" s="29">
        <f t="shared" si="1"/>
        <v>103800</v>
      </c>
    </row>
    <row r="38" spans="1:27" s="33" customFormat="1" ht="37.5" customHeight="1">
      <c r="A38" s="8" t="s">
        <v>41</v>
      </c>
      <c r="B38" s="8"/>
      <c r="C38" s="8"/>
      <c r="D38" s="31" t="s">
        <v>43</v>
      </c>
      <c r="E38" s="22"/>
      <c r="F38" s="32"/>
      <c r="G38" s="32"/>
      <c r="H38" s="32"/>
      <c r="I38" s="13">
        <f>I39</f>
        <v>200000</v>
      </c>
      <c r="J38" s="8" t="s">
        <v>41</v>
      </c>
      <c r="K38" s="8"/>
      <c r="L38" s="8"/>
      <c r="M38" s="31" t="s">
        <v>43</v>
      </c>
      <c r="N38" s="22"/>
      <c r="O38" s="32"/>
      <c r="P38" s="32"/>
      <c r="Q38" s="32"/>
      <c r="R38" s="13">
        <f>R39</f>
        <v>2784668</v>
      </c>
      <c r="S38" s="8" t="s">
        <v>41</v>
      </c>
      <c r="T38" s="8"/>
      <c r="U38" s="8"/>
      <c r="V38" s="31" t="s">
        <v>43</v>
      </c>
      <c r="W38" s="22"/>
      <c r="X38" s="13">
        <f t="shared" si="0"/>
        <v>0</v>
      </c>
      <c r="Y38" s="13"/>
      <c r="Z38" s="13"/>
      <c r="AA38" s="13">
        <f t="shared" si="1"/>
        <v>2984668</v>
      </c>
    </row>
    <row r="39" spans="1:27" s="33" customFormat="1" ht="36" customHeight="1">
      <c r="A39" s="8" t="s">
        <v>42</v>
      </c>
      <c r="B39" s="8"/>
      <c r="C39" s="8"/>
      <c r="D39" s="31" t="s">
        <v>43</v>
      </c>
      <c r="E39" s="22"/>
      <c r="F39" s="32"/>
      <c r="G39" s="32"/>
      <c r="H39" s="32"/>
      <c r="I39" s="13">
        <f>I40+I41+I42</f>
        <v>200000</v>
      </c>
      <c r="J39" s="8" t="s">
        <v>42</v>
      </c>
      <c r="K39" s="8"/>
      <c r="L39" s="8"/>
      <c r="M39" s="31" t="s">
        <v>43</v>
      </c>
      <c r="N39" s="22"/>
      <c r="O39" s="32"/>
      <c r="P39" s="32"/>
      <c r="Q39" s="32"/>
      <c r="R39" s="13">
        <f>R40+R41+R42</f>
        <v>2784668</v>
      </c>
      <c r="S39" s="8" t="s">
        <v>42</v>
      </c>
      <c r="T39" s="8"/>
      <c r="U39" s="8"/>
      <c r="V39" s="31" t="s">
        <v>43</v>
      </c>
      <c r="W39" s="22"/>
      <c r="X39" s="13">
        <f t="shared" si="0"/>
        <v>0</v>
      </c>
      <c r="Y39" s="13"/>
      <c r="Z39" s="13"/>
      <c r="AA39" s="13">
        <f t="shared" si="1"/>
        <v>2984668</v>
      </c>
    </row>
    <row r="40" spans="1:27" ht="75.75" customHeight="1">
      <c r="A40" s="15" t="s">
        <v>49</v>
      </c>
      <c r="B40" s="15" t="s">
        <v>48</v>
      </c>
      <c r="C40" s="34" t="s">
        <v>46</v>
      </c>
      <c r="D40" s="37" t="s">
        <v>98</v>
      </c>
      <c r="E40" s="35"/>
      <c r="F40" s="26"/>
      <c r="G40" s="26"/>
      <c r="H40" s="26"/>
      <c r="I40" s="29">
        <v>0</v>
      </c>
      <c r="J40" s="15" t="s">
        <v>81</v>
      </c>
      <c r="K40" s="15" t="s">
        <v>48</v>
      </c>
      <c r="L40" s="34" t="s">
        <v>46</v>
      </c>
      <c r="M40" s="37" t="s">
        <v>98</v>
      </c>
      <c r="N40" s="35"/>
      <c r="O40" s="26"/>
      <c r="P40" s="26"/>
      <c r="Q40" s="26"/>
      <c r="R40" s="29">
        <v>693000</v>
      </c>
      <c r="S40" s="15" t="s">
        <v>81</v>
      </c>
      <c r="T40" s="15" t="s">
        <v>48</v>
      </c>
      <c r="U40" s="34" t="s">
        <v>46</v>
      </c>
      <c r="V40" s="37" t="s">
        <v>98</v>
      </c>
      <c r="W40" s="35"/>
      <c r="X40" s="13">
        <f t="shared" si="0"/>
        <v>0</v>
      </c>
      <c r="Y40" s="13"/>
      <c r="Z40" s="13"/>
      <c r="AA40" s="13">
        <f t="shared" si="1"/>
        <v>693000</v>
      </c>
    </row>
    <row r="41" spans="1:27" ht="27.75" customHeight="1">
      <c r="A41" s="15" t="s">
        <v>50</v>
      </c>
      <c r="B41" s="15" t="s">
        <v>51</v>
      </c>
      <c r="C41" s="34" t="s">
        <v>46</v>
      </c>
      <c r="D41" s="37" t="s">
        <v>52</v>
      </c>
      <c r="E41" s="35"/>
      <c r="F41" s="26"/>
      <c r="G41" s="26"/>
      <c r="H41" s="26"/>
      <c r="I41" s="29">
        <v>0</v>
      </c>
      <c r="J41" s="15" t="s">
        <v>50</v>
      </c>
      <c r="K41" s="15" t="s">
        <v>51</v>
      </c>
      <c r="L41" s="34" t="s">
        <v>46</v>
      </c>
      <c r="M41" s="37" t="s">
        <v>52</v>
      </c>
      <c r="N41" s="35" t="s">
        <v>21</v>
      </c>
      <c r="O41" s="26"/>
      <c r="P41" s="26"/>
      <c r="Q41" s="26"/>
      <c r="R41" s="29">
        <v>200000</v>
      </c>
      <c r="S41" s="15" t="s">
        <v>50</v>
      </c>
      <c r="T41" s="15" t="s">
        <v>51</v>
      </c>
      <c r="U41" s="34" t="s">
        <v>46</v>
      </c>
      <c r="V41" s="37" t="s">
        <v>52</v>
      </c>
      <c r="W41" s="35" t="s">
        <v>21</v>
      </c>
      <c r="X41" s="13">
        <f t="shared" si="0"/>
        <v>0</v>
      </c>
      <c r="Y41" s="13"/>
      <c r="Z41" s="13"/>
      <c r="AA41" s="13">
        <f t="shared" si="1"/>
        <v>200000</v>
      </c>
    </row>
    <row r="42" spans="1:27" s="33" customFormat="1" ht="22.5" customHeight="1">
      <c r="A42" s="15" t="s">
        <v>44</v>
      </c>
      <c r="B42" s="15" t="s">
        <v>45</v>
      </c>
      <c r="C42" s="34" t="s">
        <v>46</v>
      </c>
      <c r="D42" s="27" t="s">
        <v>47</v>
      </c>
      <c r="E42" s="35" t="s">
        <v>21</v>
      </c>
      <c r="F42" s="32"/>
      <c r="G42" s="32"/>
      <c r="H42" s="32"/>
      <c r="I42" s="36">
        <f>200000</f>
        <v>200000</v>
      </c>
      <c r="J42" s="15" t="s">
        <v>44</v>
      </c>
      <c r="K42" s="15" t="s">
        <v>45</v>
      </c>
      <c r="L42" s="34" t="s">
        <v>46</v>
      </c>
      <c r="M42" s="27" t="s">
        <v>47</v>
      </c>
      <c r="N42" s="35" t="s">
        <v>21</v>
      </c>
      <c r="O42" s="32"/>
      <c r="P42" s="32"/>
      <c r="Q42" s="32"/>
      <c r="R42" s="36">
        <f>-200000+600000+1020000+471668</f>
        <v>1891668</v>
      </c>
      <c r="S42" s="15" t="s">
        <v>44</v>
      </c>
      <c r="T42" s="15" t="s">
        <v>45</v>
      </c>
      <c r="U42" s="34" t="s">
        <v>46</v>
      </c>
      <c r="V42" s="27" t="s">
        <v>47</v>
      </c>
      <c r="W42" s="35" t="s">
        <v>21</v>
      </c>
      <c r="X42" s="13">
        <f t="shared" si="0"/>
        <v>0</v>
      </c>
      <c r="Y42" s="13"/>
      <c r="Z42" s="13"/>
      <c r="AA42" s="13">
        <f t="shared" si="1"/>
        <v>2091668</v>
      </c>
    </row>
    <row r="43" spans="1:27" ht="33.75" customHeight="1">
      <c r="A43" s="14"/>
      <c r="B43" s="14"/>
      <c r="C43" s="15"/>
      <c r="D43" s="9" t="s">
        <v>0</v>
      </c>
      <c r="E43" s="16"/>
      <c r="F43" s="17"/>
      <c r="G43" s="16"/>
      <c r="H43" s="16"/>
      <c r="I43" s="17">
        <f>I16+I27+I37+I38</f>
        <v>2888370</v>
      </c>
      <c r="J43" s="14"/>
      <c r="K43" s="14"/>
      <c r="L43" s="15"/>
      <c r="M43" s="9" t="s">
        <v>0</v>
      </c>
      <c r="N43" s="16"/>
      <c r="O43" s="17"/>
      <c r="P43" s="16"/>
      <c r="Q43" s="16"/>
      <c r="R43" s="17">
        <f>R16+R27+R35+R38</f>
        <v>4560952</v>
      </c>
      <c r="S43" s="14"/>
      <c r="T43" s="14"/>
      <c r="U43" s="15"/>
      <c r="V43" s="9" t="s">
        <v>0</v>
      </c>
      <c r="W43" s="16"/>
      <c r="X43" s="13">
        <f t="shared" si="0"/>
        <v>0</v>
      </c>
      <c r="Y43" s="13"/>
      <c r="Z43" s="13"/>
      <c r="AA43" s="13">
        <f t="shared" si="1"/>
        <v>7449322</v>
      </c>
    </row>
    <row r="46" spans="1:26" ht="20.25">
      <c r="A46" s="7"/>
      <c r="T46" s="24" t="s">
        <v>26</v>
      </c>
      <c r="U46" s="24"/>
      <c r="V46" s="24"/>
      <c r="W46" s="7"/>
      <c r="X46" s="6"/>
      <c r="Y46" s="6"/>
      <c r="Z46" s="25" t="s">
        <v>27</v>
      </c>
    </row>
    <row r="51" spans="17:18" ht="15">
      <c r="Q51" s="2" t="s">
        <v>85</v>
      </c>
      <c r="R51" s="2">
        <f>R52+R53+R54+R55</f>
        <v>2771668</v>
      </c>
    </row>
    <row r="52" spans="17:18" ht="15">
      <c r="Q52" s="2" t="s">
        <v>90</v>
      </c>
      <c r="R52" s="2">
        <v>-200000</v>
      </c>
    </row>
    <row r="53" spans="17:18" ht="15">
      <c r="Q53" s="2" t="s">
        <v>86</v>
      </c>
      <c r="R53" s="2">
        <v>600000</v>
      </c>
    </row>
    <row r="54" spans="17:18" ht="15">
      <c r="Q54" s="2" t="s">
        <v>87</v>
      </c>
      <c r="R54" s="2">
        <v>1900000</v>
      </c>
    </row>
    <row r="55" spans="17:18" ht="15">
      <c r="Q55" s="2" t="s">
        <v>88</v>
      </c>
      <c r="R55" s="2">
        <v>471668</v>
      </c>
    </row>
  </sheetData>
  <sheetProtection/>
  <mergeCells count="44">
    <mergeCell ref="D21:D23"/>
    <mergeCell ref="C21:C23"/>
    <mergeCell ref="B21:B23"/>
    <mergeCell ref="A21:A23"/>
    <mergeCell ref="M21:M23"/>
    <mergeCell ref="L21:L23"/>
    <mergeCell ref="K21:K23"/>
    <mergeCell ref="J21:J23"/>
    <mergeCell ref="V21:V23"/>
    <mergeCell ref="U21:U23"/>
    <mergeCell ref="T21:T23"/>
    <mergeCell ref="S21:S23"/>
    <mergeCell ref="S9:AA9"/>
    <mergeCell ref="F10:F12"/>
    <mergeCell ref="G10:G12"/>
    <mergeCell ref="A1:I1"/>
    <mergeCell ref="C10:C12"/>
    <mergeCell ref="B10:B12"/>
    <mergeCell ref="H10:H12"/>
    <mergeCell ref="I10:I12"/>
    <mergeCell ref="A10:A12"/>
    <mergeCell ref="D10:D12"/>
    <mergeCell ref="D7:G7"/>
    <mergeCell ref="E10:E12"/>
    <mergeCell ref="J10:J12"/>
    <mergeCell ref="A9:I9"/>
    <mergeCell ref="J9:R9"/>
    <mergeCell ref="K10:K12"/>
    <mergeCell ref="L10:L12"/>
    <mergeCell ref="M10:M12"/>
    <mergeCell ref="N10:N12"/>
    <mergeCell ref="O10:O12"/>
    <mergeCell ref="P10:P12"/>
    <mergeCell ref="W10:W12"/>
    <mergeCell ref="X10:X12"/>
    <mergeCell ref="V10:V12"/>
    <mergeCell ref="AA10:AA12"/>
    <mergeCell ref="Q10:Q12"/>
    <mergeCell ref="R10:R12"/>
    <mergeCell ref="S10:S12"/>
    <mergeCell ref="T10:T12"/>
    <mergeCell ref="U10:U12"/>
    <mergeCell ref="Y10:Y12"/>
    <mergeCell ref="Z10:Z12"/>
  </mergeCells>
  <printOptions horizontalCentered="1"/>
  <pageMargins left="0.7874015748031497" right="0.7874015748031497" top="1.1811023622047245" bottom="0.3937007874015748" header="0.2362204724409449" footer="0.1968503937007874"/>
  <pageSetup horizontalDpi="600" verticalDpi="600" orientation="landscape" paperSize="9" scale="50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2018-02-23T06:51:16Z</cp:lastPrinted>
  <dcterms:created xsi:type="dcterms:W3CDTF">2014-01-17T10:52:16Z</dcterms:created>
  <dcterms:modified xsi:type="dcterms:W3CDTF">2018-02-23T11:34:50Z</dcterms:modified>
  <cp:category/>
  <cp:version/>
  <cp:contentType/>
  <cp:contentStatus/>
</cp:coreProperties>
</file>