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firstSheet="2" activeTab="2"/>
  </bookViews>
  <sheets>
    <sheet name="дод.1" sheetId="1" state="hidden" r:id="rId1"/>
    <sheet name="дод.1 (2)" sheetId="2" state="hidden" r:id="rId2"/>
    <sheet name="дод.1 (2018)" sheetId="3" r:id="rId3"/>
  </sheets>
  <definedNames>
    <definedName name="_xlfn.AGGREGATE" hidden="1">#NAME?</definedName>
    <definedName name="_xlnm.Print_Titles" localSheetId="0">'дод.1'!$A:$E,'дод.1'!$9:$10</definedName>
    <definedName name="_xlnm.Print_Titles" localSheetId="1">'дод.1 (2)'!$A:$E,'дод.1 (2)'!$9:$10</definedName>
    <definedName name="_xlnm.Print_Titles" localSheetId="2">'дод.1 (2018)'!$A:$E,'дод.1 (2018)'!$9:$10</definedName>
    <definedName name="_xlnm.Print_Area" localSheetId="0">'дод.1'!$A$1:$F$53</definedName>
    <definedName name="_xlnm.Print_Area" localSheetId="1">'дод.1 (2)'!$A$1:$F$53</definedName>
    <definedName name="_xlnm.Print_Area" localSheetId="2">'дод.1 (2018)'!$A$1:$F$54</definedName>
  </definedNames>
  <calcPr fullCalcOnLoad="1"/>
</workbook>
</file>

<file path=xl/sharedStrings.xml><?xml version="1.0" encoding="utf-8"?>
<sst xmlns="http://schemas.openxmlformats.org/spreadsheetml/2006/main" count="168" uniqueCount="68">
  <si>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</si>
  <si>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</si>
  <si>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</si>
  <si>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</si>
  <si>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</si>
  <si>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</si>
  <si>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</si>
  <si>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</si>
  <si>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</si>
  <si>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</si>
  <si>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</si>
  <si>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</si>
  <si>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</si>
  <si>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</si>
  <si>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</si>
  <si>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</si>
  <si>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</si>
  <si>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</si>
  <si>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у  пигляді заробітної плати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</si>
  <si>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</si>
  <si>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</si>
  <si>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</si>
  <si>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</si>
  <si>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</si>
  <si>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</si>
  <si>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</si>
  <si>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</si>
  <si>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</si>
  <si>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</si>
  <si>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</si>
  <si>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</si>
  <si>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</si>
  <si>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</si>
  <si>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</si>
  <si>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</si>
  <si>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</si>
  <si>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Заступник голови районної ради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</si>
  <si>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</si>
  <si>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</si>
  <si>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</si>
  <si>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</si>
  <si>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І.В.Клігунова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</si>
  <si>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</si>
  <si>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</si>
  <si>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</si>
  <si>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</si>
  <si>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</si>
  <si>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</si>
  <si>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</si>
  <si>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сьомого скликання</t>
  </si>
  <si>
    <t>(грн.)</t>
  </si>
  <si>
    <t>"Про районний бюджет на 2018 рік"</t>
  </si>
  <si>
    <t>від ____.12.2017</t>
  </si>
  <si>
    <t>Доходи  районного бюджету на 2018 рік</t>
  </si>
  <si>
    <t>П Р О Е К Т</t>
  </si>
  <si>
    <t>Дотації  з державного бюджету місцевим бюджетам</t>
  </si>
  <si>
    <t>Субвенції з державного  бюджету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</si>
  <si>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</si>
  <si>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</si>
  <si>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</si>
  <si>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</si>
  <si>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відшкодування вартості лікарських засобів для лікування  окремих захворювань за рахунок  відповідної субвенції з державного бюджету</t>
  </si>
  <si>
    <t>Субвенція з місцевого бюджету на  здійснення переданих видатків  у сфері охорони здоров'я за рахунок коштів медичної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</si>
  <si>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</si>
  <si>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 місцевого бюджету на надання пільг та житлових 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</si>
  <si>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 місцевого 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допомоги  непрацюючій особі, яка досягла загального пенсійного віку, але не набула права на пенсійну виплату, та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зарахунок відповідної субвенції з державного бюджету.</t>
  </si>
  <si>
    <t>Субвенція з  місцевого бюджету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за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</si>
  <si>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від 22.12.2017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</si>
</sst>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0" fillId="3" borderId="0" applyNumberFormat="0" applyBorder="0" applyAlignment="0" applyProtection="0"/>
    <xf numFmtId="0" fontId="14" fillId="4" borderId="0" applyNumberFormat="0" applyBorder="0" applyAlignment="0" applyProtection="0"/>
    <xf numFmtId="0" fontId="40" fillId="5" borderId="0" applyNumberFormat="0" applyBorder="0" applyAlignment="0" applyProtection="0"/>
    <xf numFmtId="0" fontId="14" fillId="6" borderId="0" applyNumberFormat="0" applyBorder="0" applyAlignment="0" applyProtection="0"/>
    <xf numFmtId="0" fontId="40" fillId="7" borderId="0" applyNumberFormat="0" applyBorder="0" applyAlignment="0" applyProtection="0"/>
    <xf numFmtId="0" fontId="14" fillId="8" borderId="0" applyNumberFormat="0" applyBorder="0" applyAlignment="0" applyProtection="0"/>
    <xf numFmtId="0" fontId="40" fillId="9" borderId="0" applyNumberFormat="0" applyBorder="0" applyAlignment="0" applyProtection="0"/>
    <xf numFmtId="0" fontId="14" fillId="10" borderId="0" applyNumberFormat="0" applyBorder="0" applyAlignment="0" applyProtection="0"/>
    <xf numFmtId="0" fontId="40" fillId="11" borderId="0" applyNumberFormat="0" applyBorder="0" applyAlignment="0" applyProtection="0"/>
    <xf numFmtId="0" fontId="14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40" fillId="15" borderId="0" applyNumberFormat="0" applyBorder="0" applyAlignment="0" applyProtection="0"/>
    <xf numFmtId="0" fontId="14" fillId="16" borderId="0" applyNumberFormat="0" applyBorder="0" applyAlignment="0" applyProtection="0"/>
    <xf numFmtId="0" fontId="40" fillId="17" borderId="0" applyNumberFormat="0" applyBorder="0" applyAlignment="0" applyProtection="0"/>
    <xf numFmtId="0" fontId="14" fillId="18" borderId="0" applyNumberFormat="0" applyBorder="0" applyAlignment="0" applyProtection="0"/>
    <xf numFmtId="0" fontId="40" fillId="19" borderId="0" applyNumberFormat="0" applyBorder="0" applyAlignment="0" applyProtection="0"/>
    <xf numFmtId="0" fontId="14" fillId="8" borderId="0" applyNumberFormat="0" applyBorder="0" applyAlignment="0" applyProtection="0"/>
    <xf numFmtId="0" fontId="40" fillId="20" borderId="0" applyNumberFormat="0" applyBorder="0" applyAlignment="0" applyProtection="0"/>
    <xf numFmtId="0" fontId="14" fillId="14" borderId="0" applyNumberFormat="0" applyBorder="0" applyAlignment="0" applyProtection="0"/>
    <xf numFmtId="0" fontId="40" fillId="21" borderId="0" applyNumberFormat="0" applyBorder="0" applyAlignment="0" applyProtection="0"/>
    <xf numFmtId="0" fontId="14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41" fillId="25" borderId="0" applyNumberFormat="0" applyBorder="0" applyAlignment="0" applyProtection="0"/>
    <xf numFmtId="0" fontId="13" fillId="16" borderId="0" applyNumberFormat="0" applyBorder="0" applyAlignment="0" applyProtection="0"/>
    <xf numFmtId="0" fontId="41" fillId="26" borderId="0" applyNumberFormat="0" applyBorder="0" applyAlignment="0" applyProtection="0"/>
    <xf numFmtId="0" fontId="13" fillId="18" borderId="0" applyNumberFormat="0" applyBorder="0" applyAlignment="0" applyProtection="0"/>
    <xf numFmtId="0" fontId="41" fillId="27" borderId="0" applyNumberFormat="0" applyBorder="0" applyAlignment="0" applyProtection="0"/>
    <xf numFmtId="0" fontId="13" fillId="28" borderId="0" applyNumberFormat="0" applyBorder="0" applyAlignment="0" applyProtection="0"/>
    <xf numFmtId="0" fontId="41" fillId="29" borderId="0" applyNumberFormat="0" applyBorder="0" applyAlignment="0" applyProtection="0"/>
    <xf numFmtId="0" fontId="13" fillId="30" borderId="0" applyNumberFormat="0" applyBorder="0" applyAlignment="0" applyProtection="0"/>
    <xf numFmtId="0" fontId="41" fillId="31" borderId="0" applyNumberFormat="0" applyBorder="0" applyAlignment="0" applyProtection="0"/>
    <xf numFmtId="0" fontId="13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4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Font="1" applyBorder="1" applyAlignment="1">
      <alignment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16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7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Border="1" applyAlignment="1">
      <alignment vertical="center" wrapText="1"/>
    </xf>
    <xf numFmtId="3" fontId="27" fillId="0" borderId="16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31" fillId="0" borderId="17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/>
      <protection/>
    </xf>
    <xf numFmtId="0" fontId="27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29" fillId="0" borderId="16" xfId="0" applyNumberFormat="1" applyFont="1" applyFill="1" applyBorder="1" applyAlignment="1" applyProtection="1">
      <alignment vertical="center" wrapText="1"/>
      <protection/>
    </xf>
    <xf numFmtId="3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32" fillId="0" borderId="16" xfId="0" applyFont="1" applyBorder="1" applyAlignment="1">
      <alignment/>
    </xf>
    <xf numFmtId="0" fontId="32" fillId="0" borderId="16" xfId="0" applyFont="1" applyBorder="1" applyAlignment="1">
      <alignment horizontal="justify" wrapText="1"/>
    </xf>
    <xf numFmtId="0" fontId="32" fillId="0" borderId="16" xfId="0" applyFont="1" applyBorder="1" applyAlignment="1">
      <alignment wrapText="1"/>
    </xf>
    <xf numFmtId="3" fontId="29" fillId="0" borderId="16" xfId="0" applyNumberFormat="1" applyFont="1" applyFill="1" applyBorder="1" applyAlignment="1" applyProtection="1">
      <alignment horizontal="right" vertical="center" wrapText="1"/>
      <protection/>
    </xf>
    <xf numFmtId="3" fontId="28" fillId="0" borderId="16" xfId="0" applyNumberFormat="1" applyFont="1" applyFill="1" applyBorder="1" applyAlignment="1">
      <alignment vertical="center" wrapText="1"/>
    </xf>
    <xf numFmtId="3" fontId="28" fillId="0" borderId="16" xfId="0" applyNumberFormat="1" applyFont="1" applyBorder="1" applyAlignment="1" applyProtection="1">
      <alignment vertical="center" wrapText="1"/>
      <protection locked="0"/>
    </xf>
    <xf numFmtId="0" fontId="33" fillId="0" borderId="0" xfId="0" applyNumberFormat="1" applyFont="1" applyFill="1" applyAlignment="1" applyProtection="1">
      <alignment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 vertical="center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43" t="s">
        <v>42</v>
      </c>
      <c r="E1" s="43"/>
      <c r="F1" s="43"/>
      <c r="M1" s="1"/>
    </row>
    <row r="2" spans="2:13" ht="12.75" customHeight="1">
      <c r="B2" s="42" t="s">
        <v>54</v>
      </c>
      <c r="C2" s="3"/>
      <c r="D2" s="43" t="s">
        <v>37</v>
      </c>
      <c r="E2" s="43"/>
      <c r="F2" s="43"/>
      <c r="M2" s="1"/>
    </row>
    <row r="3" spans="3:13" ht="12.75" customHeight="1">
      <c r="C3" s="3"/>
      <c r="D3" s="43" t="s">
        <v>49</v>
      </c>
      <c r="E3" s="43"/>
      <c r="F3" s="43"/>
      <c r="M3" s="1"/>
    </row>
    <row r="4" spans="3:13" ht="12.75" customHeight="1">
      <c r="C4" s="3"/>
      <c r="D4" s="43" t="s">
        <v>51</v>
      </c>
      <c r="E4" s="43"/>
      <c r="F4" s="43"/>
      <c r="M4" s="1"/>
    </row>
    <row r="5" spans="3:13" ht="13.5" customHeight="1">
      <c r="C5" s="3"/>
      <c r="D5" s="43" t="s">
        <v>52</v>
      </c>
      <c r="E5" s="43"/>
      <c r="F5" s="43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44" t="s">
        <v>53</v>
      </c>
      <c r="B7" s="45"/>
      <c r="C7" s="45"/>
      <c r="D7" s="45"/>
      <c r="E7" s="45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46" t="s">
        <v>0</v>
      </c>
      <c r="B9" s="46" t="s">
        <v>1</v>
      </c>
      <c r="C9" s="46" t="s">
        <v>10</v>
      </c>
      <c r="D9" s="46" t="s">
        <v>8</v>
      </c>
      <c r="E9" s="46" t="s">
        <v>9</v>
      </c>
      <c r="F9" s="46"/>
    </row>
    <row r="10" spans="1:6" ht="42.75" customHeight="1">
      <c r="A10" s="46"/>
      <c r="B10" s="46"/>
      <c r="C10" s="46"/>
      <c r="D10" s="46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70105493</v>
      </c>
      <c r="D35" s="22">
        <f>D36</f>
        <v>70105493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70105493</v>
      </c>
      <c r="D36" s="22">
        <f>D37+D40</f>
        <v>70105493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18717600</v>
      </c>
      <c r="D37" s="22">
        <f>D38+D39</f>
        <v>18717600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6145800</v>
      </c>
      <c r="D38" s="22">
        <v>6145800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99612325</v>
      </c>
      <c r="D50" s="35">
        <f>D11+D19+D35</f>
        <v>98995351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E9:F9"/>
    <mergeCell ref="C9:C10"/>
    <mergeCell ref="D9:D10"/>
    <mergeCell ref="A9:A10"/>
    <mergeCell ref="B9:B10"/>
    <mergeCell ref="D1:F1"/>
    <mergeCell ref="D2:F2"/>
    <mergeCell ref="D5:F5"/>
    <mergeCell ref="A7:E7"/>
    <mergeCell ref="D3:F3"/>
    <mergeCell ref="D4:F4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S56"/>
  <sheetViews>
    <sheetView showGridLines="0" showZeros="0" zoomScalePageLayoutView="0" workbookViewId="0" topLeftCell="A44">
      <selection activeCell="D1" sqref="D1:F5"/>
    </sheetView>
  </sheetViews>
  <sheetFormatPr defaultColWidth="9.16015625" defaultRowHeight="12.75"/>
  <cols>
    <col min="1" max="1" width="11.83203125" style="1" customWidth="1"/>
    <col min="2" max="2" width="54.33203125" style="1" customWidth="1"/>
    <col min="3" max="3" width="14.16015625" style="1" customWidth="1"/>
    <col min="4" max="4" width="14.8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43"/>
      <c r="E1" s="43"/>
      <c r="F1" s="43"/>
      <c r="M1" s="1"/>
    </row>
    <row r="2" spans="2:13" ht="12.75" customHeight="1">
      <c r="B2" s="42" t="s">
        <v>54</v>
      </c>
      <c r="C2" s="3"/>
      <c r="D2" s="43"/>
      <c r="E2" s="43"/>
      <c r="F2" s="43"/>
      <c r="M2" s="1"/>
    </row>
    <row r="3" spans="3:13" ht="12.75" customHeight="1">
      <c r="C3" s="3"/>
      <c r="D3" s="43"/>
      <c r="E3" s="43"/>
      <c r="F3" s="43"/>
      <c r="M3" s="1"/>
    </row>
    <row r="4" spans="3:13" ht="12.75" customHeight="1">
      <c r="C4" s="3"/>
      <c r="D4" s="43"/>
      <c r="E4" s="43"/>
      <c r="F4" s="43"/>
      <c r="M4" s="1"/>
    </row>
    <row r="5" spans="3:13" ht="13.5" customHeight="1">
      <c r="C5" s="3"/>
      <c r="D5" s="43"/>
      <c r="E5" s="43"/>
      <c r="F5" s="43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44" t="s">
        <v>53</v>
      </c>
      <c r="B7" s="45"/>
      <c r="C7" s="45"/>
      <c r="D7" s="45"/>
      <c r="E7" s="45"/>
    </row>
    <row r="8" spans="2:6" ht="18.75">
      <c r="B8" s="20"/>
      <c r="C8" s="20"/>
      <c r="D8" s="20"/>
      <c r="E8" s="20"/>
      <c r="F8" s="28" t="s">
        <v>50</v>
      </c>
    </row>
    <row r="9" spans="1:6" ht="25.5" customHeight="1">
      <c r="A9" s="46" t="s">
        <v>0</v>
      </c>
      <c r="B9" s="46" t="s">
        <v>1</v>
      </c>
      <c r="C9" s="46" t="s">
        <v>10</v>
      </c>
      <c r="D9" s="46" t="s">
        <v>8</v>
      </c>
      <c r="E9" s="46" t="s">
        <v>9</v>
      </c>
      <c r="F9" s="46"/>
    </row>
    <row r="10" spans="1:6" ht="42.75" customHeight="1">
      <c r="A10" s="46"/>
      <c r="B10" s="46"/>
      <c r="C10" s="46"/>
      <c r="D10" s="46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28530958</v>
      </c>
      <c r="D11" s="21">
        <f>D12</f>
        <v>28530958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0">D12+E12</f>
        <v>28530958</v>
      </c>
      <c r="D12" s="22">
        <f>D13+D17</f>
        <v>28530958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6.25" customHeight="1">
      <c r="A13" s="14">
        <v>11010000</v>
      </c>
      <c r="B13" s="17" t="s">
        <v>17</v>
      </c>
      <c r="C13" s="21">
        <f t="shared" si="0"/>
        <v>28527058</v>
      </c>
      <c r="D13" s="23">
        <f>D14+D15+D16</f>
        <v>28527058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6.5" customHeight="1">
      <c r="A14" s="14">
        <v>11010100</v>
      </c>
      <c r="B14" s="17" t="s">
        <v>18</v>
      </c>
      <c r="C14" s="21">
        <f t="shared" si="0"/>
        <v>19533453</v>
      </c>
      <c r="D14" s="41">
        <v>19533453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8714805</v>
      </c>
      <c r="D15" s="23">
        <v>8714805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975874</v>
      </c>
      <c r="D19" s="22">
        <f>D20+D22+D26+D29</f>
        <v>358900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350000</v>
      </c>
      <c r="D22" s="22">
        <f>D23</f>
        <v>350000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350000</v>
      </c>
      <c r="D23" s="22">
        <f>D24+D25</f>
        <v>350000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62.25" customHeight="1">
      <c r="A24" s="36">
        <v>22010300</v>
      </c>
      <c r="B24" s="37" t="s">
        <v>47</v>
      </c>
      <c r="C24" s="21">
        <f t="shared" si="1"/>
        <v>22000</v>
      </c>
      <c r="D24" s="22">
        <v>22000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45" customHeight="1">
      <c r="A25" s="36">
        <v>22012600</v>
      </c>
      <c r="B25" s="37" t="s">
        <v>48</v>
      </c>
      <c r="C25" s="21">
        <f t="shared" si="1"/>
        <v>328000</v>
      </c>
      <c r="D25" s="22">
        <v>328000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5000</v>
      </c>
      <c r="D26" s="22">
        <f aca="true" t="shared" si="2" ref="D26:F27">D27</f>
        <v>5000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20.25" customHeight="1">
      <c r="A27" s="14">
        <v>24060000</v>
      </c>
      <c r="B27" s="17" t="s">
        <v>22</v>
      </c>
      <c r="C27" s="21">
        <f t="shared" si="1"/>
        <v>5000</v>
      </c>
      <c r="D27" s="22">
        <f t="shared" si="2"/>
        <v>5000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20.25" customHeight="1">
      <c r="A28" s="14">
        <v>24060300</v>
      </c>
      <c r="B28" s="17" t="s">
        <v>22</v>
      </c>
      <c r="C28" s="21">
        <f t="shared" si="1"/>
        <v>5000</v>
      </c>
      <c r="D28" s="22">
        <v>5000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20.2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69513993</v>
      </c>
      <c r="D35" s="22">
        <f>D36</f>
        <v>69513993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69513993</v>
      </c>
      <c r="D36" s="22">
        <f>D37+D40</f>
        <v>69513993</v>
      </c>
      <c r="E36" s="22">
        <f>E37+E40</f>
        <v>0</v>
      </c>
      <c r="F36" s="22">
        <f>F37+F40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0.25" customHeight="1">
      <c r="A37" s="14">
        <v>41020000</v>
      </c>
      <c r="B37" s="17" t="s">
        <v>14</v>
      </c>
      <c r="C37" s="21">
        <f t="shared" si="0"/>
        <v>18126100</v>
      </c>
      <c r="D37" s="22">
        <f>D38+D39</f>
        <v>18126100</v>
      </c>
      <c r="E37" s="22">
        <f>E38+E39</f>
        <v>0</v>
      </c>
      <c r="F37" s="22">
        <f>F38+F39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20.2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57" customHeight="1">
      <c r="A39" s="14">
        <v>41020200</v>
      </c>
      <c r="B39" s="17" t="s">
        <v>43</v>
      </c>
      <c r="C39" s="21">
        <f t="shared" si="0"/>
        <v>12571800</v>
      </c>
      <c r="D39" s="22">
        <v>12571800</v>
      </c>
      <c r="E39" s="22"/>
      <c r="F39" s="22"/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0.25" customHeight="1">
      <c r="A40" s="14">
        <v>41030000</v>
      </c>
      <c r="B40" s="17" t="s">
        <v>15</v>
      </c>
      <c r="C40" s="21">
        <f t="shared" si="0"/>
        <v>51387893</v>
      </c>
      <c r="D40" s="22">
        <f>SUM(D41:D48)</f>
        <v>51387893</v>
      </c>
      <c r="E40" s="22">
        <f>SUM(E41:E48)</f>
        <v>0</v>
      </c>
      <c r="F40" s="22">
        <f>SUM(F41:F48)</f>
        <v>0</v>
      </c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90.75" customHeight="1">
      <c r="A41" s="14">
        <v>41030600</v>
      </c>
      <c r="B41" s="17" t="s">
        <v>28</v>
      </c>
      <c r="C41" s="21">
        <f t="shared" si="0"/>
        <v>0</v>
      </c>
      <c r="D41" s="23"/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109.5" customHeight="1">
      <c r="A42" s="14">
        <v>41030800</v>
      </c>
      <c r="B42" s="17" t="s">
        <v>29</v>
      </c>
      <c r="C42" s="21">
        <f t="shared" si="0"/>
        <v>0</v>
      </c>
      <c r="D42" s="23"/>
      <c r="E42" s="23"/>
      <c r="F42" s="23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245.25" customHeight="1" hidden="1">
      <c r="A43" s="14">
        <v>41030900</v>
      </c>
      <c r="B43" s="17" t="s">
        <v>30</v>
      </c>
      <c r="C43" s="21">
        <f t="shared" si="0"/>
        <v>0</v>
      </c>
      <c r="D43" s="23"/>
      <c r="E43" s="23"/>
      <c r="F43" s="23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63.75" customHeight="1">
      <c r="A44" s="14">
        <v>41031000</v>
      </c>
      <c r="B44" s="17" t="s">
        <v>31</v>
      </c>
      <c r="C44" s="21">
        <f t="shared" si="0"/>
        <v>0</v>
      </c>
      <c r="D44" s="23"/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28.5" customHeight="1">
      <c r="A45" s="14">
        <v>41033900</v>
      </c>
      <c r="B45" s="17" t="s">
        <v>32</v>
      </c>
      <c r="C45" s="21">
        <f t="shared" si="0"/>
        <v>25458700</v>
      </c>
      <c r="D45" s="23">
        <v>25458700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32.25" customHeight="1">
      <c r="A46" s="14">
        <v>41034200</v>
      </c>
      <c r="B46" s="17" t="s">
        <v>33</v>
      </c>
      <c r="C46" s="21">
        <f t="shared" si="0"/>
        <v>18040400</v>
      </c>
      <c r="D46" s="40">
        <v>18040400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2.5" customHeight="1">
      <c r="A47" s="14">
        <v>41035000</v>
      </c>
      <c r="B47" s="17" t="s">
        <v>34</v>
      </c>
      <c r="C47" s="21">
        <f t="shared" si="0"/>
        <v>7888793</v>
      </c>
      <c r="D47" s="23">
        <v>7888793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65" customHeight="1">
      <c r="A48" s="14">
        <v>41035800</v>
      </c>
      <c r="B48" s="17" t="s">
        <v>44</v>
      </c>
      <c r="C48" s="21">
        <f t="shared" si="0"/>
        <v>0</v>
      </c>
      <c r="D48" s="23"/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24.75" customHeight="1">
      <c r="A49" s="14"/>
      <c r="B49" s="34" t="s">
        <v>40</v>
      </c>
      <c r="C49" s="21">
        <f>C11+C19</f>
        <v>29506832</v>
      </c>
      <c r="D49" s="39">
        <f>D11+D19</f>
        <v>28889858</v>
      </c>
      <c r="E49" s="39">
        <f>E11+E19</f>
        <v>616974</v>
      </c>
      <c r="F49" s="39">
        <f>F11+F19</f>
        <v>0</v>
      </c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8" customFormat="1" ht="21" customHeight="1">
      <c r="A50" s="11"/>
      <c r="B50" s="12" t="s">
        <v>16</v>
      </c>
      <c r="C50" s="21">
        <f t="shared" si="0"/>
        <v>99020825</v>
      </c>
      <c r="D50" s="35">
        <f>D11+D19+D35</f>
        <v>98403851</v>
      </c>
      <c r="E50" s="35">
        <f>E11+E19+E35</f>
        <v>616974</v>
      </c>
      <c r="F50" s="25">
        <f>F11+F19+F35</f>
        <v>0</v>
      </c>
      <c r="G50" s="2"/>
      <c r="H50" s="2"/>
      <c r="I50" s="2"/>
      <c r="J50" s="2"/>
      <c r="K50" s="2"/>
      <c r="L50" s="2"/>
      <c r="IK50" s="2"/>
      <c r="IL50" s="2"/>
      <c r="IM50" s="2"/>
      <c r="IN50" s="2"/>
      <c r="IO50" s="2"/>
      <c r="IP50" s="2"/>
      <c r="IQ50" s="2"/>
      <c r="IR50" s="2"/>
      <c r="IS50" s="2"/>
    </row>
    <row r="53" spans="1:6" ht="49.5" customHeight="1">
      <c r="A53" s="29" t="s">
        <v>36</v>
      </c>
      <c r="B53" s="30"/>
      <c r="C53" s="31"/>
      <c r="D53" s="31"/>
      <c r="E53" s="30" t="s">
        <v>41</v>
      </c>
      <c r="F53" s="31"/>
    </row>
    <row r="56" ht="12.75">
      <c r="D56" s="33"/>
    </row>
  </sheetData>
  <sheetProtection/>
  <mergeCells count="11">
    <mergeCell ref="D9:D10"/>
    <mergeCell ref="E9:F9"/>
    <mergeCell ref="D1:F1"/>
    <mergeCell ref="D2:F2"/>
    <mergeCell ref="D3:F3"/>
    <mergeCell ref="D4:F4"/>
    <mergeCell ref="D5:F5"/>
    <mergeCell ref="A7:E7"/>
    <mergeCell ref="A9:A10"/>
    <mergeCell ref="B9:B10"/>
    <mergeCell ref="C9:C10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S59"/>
  <sheetViews>
    <sheetView showGridLines="0" showZeros="0" tabSelected="1" view="pageBreakPreview" zoomScale="60" zoomScalePageLayoutView="0" workbookViewId="0" topLeftCell="A49">
      <selection activeCell="D16" sqref="D16"/>
    </sheetView>
  </sheetViews>
  <sheetFormatPr defaultColWidth="9.16015625" defaultRowHeight="12.75"/>
  <cols>
    <col min="1" max="1" width="13.5" style="1" customWidth="1"/>
    <col min="2" max="2" width="57.66015625" style="1" customWidth="1"/>
    <col min="3" max="3" width="16.33203125" style="1" customWidth="1"/>
    <col min="4" max="4" width="17.33203125" style="1" customWidth="1"/>
    <col min="5" max="5" width="14.16015625" style="1" customWidth="1"/>
    <col min="6" max="6" width="13.5" style="1" customWidth="1"/>
    <col min="7" max="7" width="9.16015625" style="1" customWidth="1"/>
    <col min="8" max="8" width="28" style="1" customWidth="1"/>
    <col min="9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3:13" ht="14.25" customHeight="1">
      <c r="C1" s="3"/>
      <c r="D1" s="43" t="s">
        <v>42</v>
      </c>
      <c r="E1" s="43"/>
      <c r="F1" s="43"/>
      <c r="M1" s="1"/>
    </row>
    <row r="2" spans="2:13" ht="12.75" customHeight="1">
      <c r="B2" s="42"/>
      <c r="C2" s="3"/>
      <c r="D2" s="43" t="s">
        <v>37</v>
      </c>
      <c r="E2" s="43"/>
      <c r="F2" s="43"/>
      <c r="M2" s="1"/>
    </row>
    <row r="3" spans="3:13" ht="12.75" customHeight="1">
      <c r="C3" s="3"/>
      <c r="D3" s="43" t="s">
        <v>49</v>
      </c>
      <c r="E3" s="43"/>
      <c r="F3" s="43"/>
      <c r="M3" s="1"/>
    </row>
    <row r="4" spans="3:13" ht="12.75" customHeight="1">
      <c r="C4" s="3"/>
      <c r="D4" s="43" t="s">
        <v>51</v>
      </c>
      <c r="E4" s="43"/>
      <c r="F4" s="43"/>
      <c r="M4" s="1"/>
    </row>
    <row r="5" spans="3:13" ht="13.5" customHeight="1">
      <c r="C5" s="3"/>
      <c r="D5" s="43" t="s">
        <v>67</v>
      </c>
      <c r="E5" s="43"/>
      <c r="F5" s="43"/>
      <c r="M5" s="1"/>
    </row>
    <row r="6" spans="3:13" ht="5.25" customHeight="1">
      <c r="C6" s="3"/>
      <c r="D6" s="27"/>
      <c r="E6" s="27"/>
      <c r="F6" s="27"/>
      <c r="M6" s="1"/>
    </row>
    <row r="7" spans="1:5" ht="19.5" customHeight="1">
      <c r="A7" s="44" t="s">
        <v>53</v>
      </c>
      <c r="B7" s="45"/>
      <c r="C7" s="45"/>
      <c r="D7" s="45"/>
      <c r="E7" s="45"/>
    </row>
    <row r="8" spans="2:6" ht="15" customHeight="1">
      <c r="B8" s="20"/>
      <c r="C8" s="20"/>
      <c r="D8" s="20"/>
      <c r="E8" s="20"/>
      <c r="F8" s="28" t="s">
        <v>50</v>
      </c>
    </row>
    <row r="9" spans="1:6" ht="25.5" customHeight="1">
      <c r="A9" s="46" t="s">
        <v>0</v>
      </c>
      <c r="B9" s="46" t="s">
        <v>1</v>
      </c>
      <c r="C9" s="46" t="s">
        <v>10</v>
      </c>
      <c r="D9" s="46" t="s">
        <v>8</v>
      </c>
      <c r="E9" s="46" t="s">
        <v>9</v>
      </c>
      <c r="F9" s="46"/>
    </row>
    <row r="10" spans="1:6" ht="42.75" customHeight="1">
      <c r="A10" s="46"/>
      <c r="B10" s="46"/>
      <c r="C10" s="46"/>
      <c r="D10" s="46"/>
      <c r="E10" s="15" t="s">
        <v>10</v>
      </c>
      <c r="F10" s="13" t="s">
        <v>11</v>
      </c>
    </row>
    <row r="11" spans="1:253" s="7" customFormat="1" ht="23.25" customHeight="1">
      <c r="A11" s="4">
        <v>10000000</v>
      </c>
      <c r="B11" s="5" t="s">
        <v>3</v>
      </c>
      <c r="C11" s="21">
        <f>D11+E11</f>
        <v>27684069</v>
      </c>
      <c r="D11" s="21">
        <f>D12</f>
        <v>27684069</v>
      </c>
      <c r="E11" s="21"/>
      <c r="F11" s="21">
        <f>F12</f>
        <v>0</v>
      </c>
      <c r="G11" s="6"/>
      <c r="H11" s="26"/>
      <c r="I11" s="6"/>
      <c r="J11" s="6"/>
      <c r="K11" s="6"/>
      <c r="L11" s="6"/>
      <c r="IK11" s="6"/>
      <c r="IL11" s="6"/>
      <c r="IM11" s="6"/>
      <c r="IN11" s="6"/>
      <c r="IO11" s="6"/>
      <c r="IP11" s="6"/>
      <c r="IQ11" s="6"/>
      <c r="IR11" s="6"/>
      <c r="IS11" s="6"/>
    </row>
    <row r="12" spans="1:253" s="19" customFormat="1" ht="31.5" customHeight="1">
      <c r="A12" s="14">
        <v>11000000</v>
      </c>
      <c r="B12" s="17" t="s">
        <v>4</v>
      </c>
      <c r="C12" s="21">
        <f aca="true" t="shared" si="0" ref="C12:C53">D12+E12</f>
        <v>27684069</v>
      </c>
      <c r="D12" s="22">
        <f>D13+D17</f>
        <v>27684069</v>
      </c>
      <c r="E12" s="22">
        <f>E13+E17</f>
        <v>0</v>
      </c>
      <c r="F12" s="22">
        <f>F13+F17</f>
        <v>0</v>
      </c>
      <c r="G12" s="18"/>
      <c r="H12" s="18"/>
      <c r="I12" s="18"/>
      <c r="J12" s="18"/>
      <c r="K12" s="18"/>
      <c r="L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19" customFormat="1" ht="21.75" customHeight="1">
      <c r="A13" s="14">
        <v>11010000</v>
      </c>
      <c r="B13" s="17" t="s">
        <v>17</v>
      </c>
      <c r="C13" s="21">
        <f t="shared" si="0"/>
        <v>27680169</v>
      </c>
      <c r="D13" s="23">
        <f>D14+D15+D16</f>
        <v>27680169</v>
      </c>
      <c r="E13" s="23"/>
      <c r="F13" s="23"/>
      <c r="G13" s="18"/>
      <c r="H13" s="18"/>
      <c r="I13" s="18"/>
      <c r="J13" s="18"/>
      <c r="K13" s="18"/>
      <c r="L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19" customFormat="1" ht="42" customHeight="1">
      <c r="A14" s="14">
        <v>11010100</v>
      </c>
      <c r="B14" s="17" t="s">
        <v>18</v>
      </c>
      <c r="C14" s="21">
        <f t="shared" si="0"/>
        <v>17660200</v>
      </c>
      <c r="D14" s="41">
        <v>17660200</v>
      </c>
      <c r="E14" s="23"/>
      <c r="F14" s="23"/>
      <c r="G14" s="18"/>
      <c r="H14" s="18"/>
      <c r="I14" s="18"/>
      <c r="J14" s="18"/>
      <c r="K14" s="18"/>
      <c r="L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19" customFormat="1" ht="42" customHeight="1">
      <c r="A15" s="14">
        <v>11010400</v>
      </c>
      <c r="B15" s="17" t="s">
        <v>19</v>
      </c>
      <c r="C15" s="21">
        <f t="shared" si="0"/>
        <v>9741169</v>
      </c>
      <c r="D15" s="23">
        <v>9741169</v>
      </c>
      <c r="E15" s="23"/>
      <c r="F15" s="23"/>
      <c r="G15" s="18"/>
      <c r="H15" s="18"/>
      <c r="I15" s="18"/>
      <c r="J15" s="18"/>
      <c r="K15" s="18"/>
      <c r="L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6" s="16" customFormat="1" ht="46.5" customHeight="1">
      <c r="A16" s="14">
        <v>11010500</v>
      </c>
      <c r="B16" s="17" t="s">
        <v>20</v>
      </c>
      <c r="C16" s="21">
        <f t="shared" si="0"/>
        <v>278800</v>
      </c>
      <c r="D16" s="24">
        <v>278800</v>
      </c>
      <c r="E16" s="24"/>
      <c r="F16" s="24"/>
    </row>
    <row r="17" spans="1:6" s="18" customFormat="1" ht="20.25" customHeight="1">
      <c r="A17" s="14">
        <v>11020000</v>
      </c>
      <c r="B17" s="17" t="s">
        <v>5</v>
      </c>
      <c r="C17" s="21">
        <f t="shared" si="0"/>
        <v>3900</v>
      </c>
      <c r="D17" s="24">
        <f>D18</f>
        <v>3900</v>
      </c>
      <c r="E17" s="24"/>
      <c r="F17" s="24"/>
    </row>
    <row r="18" spans="1:253" s="19" customFormat="1" ht="29.25" customHeight="1">
      <c r="A18" s="14">
        <v>11020200</v>
      </c>
      <c r="B18" s="17" t="s">
        <v>21</v>
      </c>
      <c r="C18" s="21">
        <f t="shared" si="0"/>
        <v>3900</v>
      </c>
      <c r="D18" s="23">
        <v>3900</v>
      </c>
      <c r="E18" s="23"/>
      <c r="F18" s="23"/>
      <c r="G18" s="18"/>
      <c r="H18" s="18"/>
      <c r="I18" s="18"/>
      <c r="J18" s="18"/>
      <c r="K18" s="18"/>
      <c r="L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8" customFormat="1" ht="20.25" customHeight="1">
      <c r="A19" s="4">
        <v>20000000</v>
      </c>
      <c r="B19" s="5" t="s">
        <v>6</v>
      </c>
      <c r="C19" s="21">
        <f>D19+E19</f>
        <v>1034794</v>
      </c>
      <c r="D19" s="22">
        <f>D20+D22+D26+D29</f>
        <v>417820</v>
      </c>
      <c r="E19" s="22">
        <f>E20+E22+E26+E29</f>
        <v>616974</v>
      </c>
      <c r="F19" s="22">
        <f>F20+F22+F26+F29</f>
        <v>0</v>
      </c>
      <c r="G19" s="2"/>
      <c r="H19" s="2"/>
      <c r="I19" s="2"/>
      <c r="J19" s="2"/>
      <c r="K19" s="2"/>
      <c r="L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20.25" customHeight="1">
      <c r="A20" s="14">
        <v>21000000</v>
      </c>
      <c r="B20" s="32" t="s">
        <v>38</v>
      </c>
      <c r="C20" s="21">
        <f aca="true" t="shared" si="1" ref="C20:C29">D20+E20</f>
        <v>3900</v>
      </c>
      <c r="D20" s="22">
        <f>D21</f>
        <v>3900</v>
      </c>
      <c r="E20" s="22"/>
      <c r="F20" s="22"/>
      <c r="G20" s="2"/>
      <c r="H20" s="2"/>
      <c r="I20" s="2"/>
      <c r="J20" s="2"/>
      <c r="K20" s="2"/>
      <c r="L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45" customHeight="1">
      <c r="A21" s="14">
        <v>21010300</v>
      </c>
      <c r="B21" s="32" t="s">
        <v>39</v>
      </c>
      <c r="C21" s="21">
        <f t="shared" si="1"/>
        <v>3900</v>
      </c>
      <c r="D21" s="22">
        <v>3900</v>
      </c>
      <c r="E21" s="22"/>
      <c r="F21" s="22"/>
      <c r="G21" s="2"/>
      <c r="H21" s="2"/>
      <c r="I21" s="2"/>
      <c r="J21" s="2"/>
      <c r="K21" s="2"/>
      <c r="L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35.25" customHeight="1">
      <c r="A22" s="36">
        <v>22000000</v>
      </c>
      <c r="B22" s="38" t="s">
        <v>45</v>
      </c>
      <c r="C22" s="21">
        <f t="shared" si="1"/>
        <v>410200</v>
      </c>
      <c r="D22" s="22">
        <f>D23</f>
        <v>410200</v>
      </c>
      <c r="E22" s="22"/>
      <c r="F22" s="22"/>
      <c r="G22" s="2"/>
      <c r="H22" s="2"/>
      <c r="I22" s="2"/>
      <c r="J22" s="2"/>
      <c r="K22" s="2"/>
      <c r="L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8.75" customHeight="1">
      <c r="A23" s="36">
        <v>22010000</v>
      </c>
      <c r="B23" s="38" t="s">
        <v>46</v>
      </c>
      <c r="C23" s="21">
        <f t="shared" si="1"/>
        <v>410200</v>
      </c>
      <c r="D23" s="22">
        <f>D24+D25</f>
        <v>410200</v>
      </c>
      <c r="E23" s="22">
        <f>E24+E25</f>
        <v>0</v>
      </c>
      <c r="F23" s="22">
        <f>F24+F25</f>
        <v>0</v>
      </c>
      <c r="G23" s="2"/>
      <c r="H23" s="2"/>
      <c r="I23" s="2"/>
      <c r="J23" s="2"/>
      <c r="K23" s="2"/>
      <c r="L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45.75" customHeight="1">
      <c r="A24" s="36">
        <v>22010300</v>
      </c>
      <c r="B24" s="37" t="s">
        <v>47</v>
      </c>
      <c r="C24" s="21">
        <f t="shared" si="1"/>
        <v>26600</v>
      </c>
      <c r="D24" s="22">
        <v>26600</v>
      </c>
      <c r="E24" s="22"/>
      <c r="F24" s="22"/>
      <c r="G24" s="2"/>
      <c r="H24" s="2"/>
      <c r="I24" s="2"/>
      <c r="J24" s="2"/>
      <c r="K24" s="2"/>
      <c r="L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32.25" customHeight="1">
      <c r="A25" s="36">
        <v>22012600</v>
      </c>
      <c r="B25" s="37" t="s">
        <v>48</v>
      </c>
      <c r="C25" s="21">
        <f t="shared" si="1"/>
        <v>383600</v>
      </c>
      <c r="D25" s="22">
        <v>383600</v>
      </c>
      <c r="E25" s="22"/>
      <c r="F25" s="22"/>
      <c r="G25" s="2"/>
      <c r="H25" s="2"/>
      <c r="I25" s="2"/>
      <c r="J25" s="2"/>
      <c r="K25" s="2"/>
      <c r="L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9" customFormat="1" ht="20.25" customHeight="1">
      <c r="A26" s="14">
        <v>24000000</v>
      </c>
      <c r="B26" s="17" t="s">
        <v>7</v>
      </c>
      <c r="C26" s="21">
        <f t="shared" si="1"/>
        <v>3720</v>
      </c>
      <c r="D26" s="22">
        <f aca="true" t="shared" si="2" ref="D26:F27">D27</f>
        <v>3720</v>
      </c>
      <c r="E26" s="22">
        <f t="shared" si="2"/>
        <v>0</v>
      </c>
      <c r="F26" s="22">
        <f t="shared" si="2"/>
        <v>0</v>
      </c>
      <c r="G26" s="18"/>
      <c r="H26" s="18"/>
      <c r="I26" s="18"/>
      <c r="J26" s="18"/>
      <c r="K26" s="18"/>
      <c r="L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19" customFormat="1" ht="18" customHeight="1">
      <c r="A27" s="14">
        <v>24060000</v>
      </c>
      <c r="B27" s="17" t="s">
        <v>22</v>
      </c>
      <c r="C27" s="21">
        <f t="shared" si="1"/>
        <v>3720</v>
      </c>
      <c r="D27" s="22">
        <f t="shared" si="2"/>
        <v>3720</v>
      </c>
      <c r="E27" s="22">
        <f t="shared" si="2"/>
        <v>0</v>
      </c>
      <c r="F27" s="22">
        <f t="shared" si="2"/>
        <v>0</v>
      </c>
      <c r="G27" s="18"/>
      <c r="H27" s="18"/>
      <c r="I27" s="18"/>
      <c r="J27" s="18"/>
      <c r="K27" s="18"/>
      <c r="L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19" customFormat="1" ht="15.75" customHeight="1">
      <c r="A28" s="14">
        <v>24060300</v>
      </c>
      <c r="B28" s="17" t="s">
        <v>22</v>
      </c>
      <c r="C28" s="21">
        <f t="shared" si="1"/>
        <v>3720</v>
      </c>
      <c r="D28" s="22">
        <v>3720</v>
      </c>
      <c r="E28" s="22"/>
      <c r="F28" s="22"/>
      <c r="G28" s="18"/>
      <c r="H28" s="18"/>
      <c r="I28" s="18"/>
      <c r="J28" s="18"/>
      <c r="K28" s="18"/>
      <c r="L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19" customFormat="1" ht="16.5" customHeight="1">
      <c r="A29" s="14">
        <v>25000000</v>
      </c>
      <c r="B29" s="17" t="s">
        <v>12</v>
      </c>
      <c r="C29" s="21">
        <f t="shared" si="1"/>
        <v>616974</v>
      </c>
      <c r="D29" s="22">
        <f>D30</f>
        <v>0</v>
      </c>
      <c r="E29" s="22">
        <f>E30</f>
        <v>616974</v>
      </c>
      <c r="F29" s="22">
        <f>F30</f>
        <v>0</v>
      </c>
      <c r="G29" s="18"/>
      <c r="H29" s="18"/>
      <c r="I29" s="18"/>
      <c r="J29" s="18"/>
      <c r="K29" s="18"/>
      <c r="L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19" customFormat="1" ht="28.5" customHeight="1">
      <c r="A30" s="14">
        <v>25010000</v>
      </c>
      <c r="B30" s="17" t="s">
        <v>23</v>
      </c>
      <c r="C30" s="21">
        <f t="shared" si="0"/>
        <v>616974</v>
      </c>
      <c r="D30" s="22">
        <f>D31+D32+D33</f>
        <v>0</v>
      </c>
      <c r="E30" s="22">
        <f>E31+E32+E33+E34</f>
        <v>616974</v>
      </c>
      <c r="F30" s="22">
        <f>F31+F32+F33</f>
        <v>0</v>
      </c>
      <c r="G30" s="18"/>
      <c r="H30" s="18"/>
      <c r="I30" s="18"/>
      <c r="J30" s="18"/>
      <c r="K30" s="18"/>
      <c r="L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19" customFormat="1" ht="27" customHeight="1">
      <c r="A31" s="14">
        <v>25010100</v>
      </c>
      <c r="B31" s="17" t="s">
        <v>24</v>
      </c>
      <c r="C31" s="21">
        <f t="shared" si="0"/>
        <v>513629</v>
      </c>
      <c r="D31" s="22"/>
      <c r="E31" s="22">
        <v>513629</v>
      </c>
      <c r="F31" s="22"/>
      <c r="G31" s="18"/>
      <c r="H31" s="18"/>
      <c r="I31" s="18"/>
      <c r="J31" s="18"/>
      <c r="K31" s="18"/>
      <c r="L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19" customFormat="1" ht="27.75" customHeight="1" hidden="1">
      <c r="A32" s="14">
        <v>25010200</v>
      </c>
      <c r="B32" s="17" t="s">
        <v>25</v>
      </c>
      <c r="C32" s="21">
        <f t="shared" si="0"/>
        <v>0</v>
      </c>
      <c r="D32" s="22"/>
      <c r="E32" s="22"/>
      <c r="F32" s="22"/>
      <c r="G32" s="18"/>
      <c r="H32" s="18"/>
      <c r="I32" s="18"/>
      <c r="J32" s="18"/>
      <c r="K32" s="18"/>
      <c r="L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19" customFormat="1" ht="20.25" customHeight="1">
      <c r="A33" s="14">
        <v>25010300</v>
      </c>
      <c r="B33" s="17" t="s">
        <v>26</v>
      </c>
      <c r="C33" s="21">
        <f t="shared" si="0"/>
        <v>93070</v>
      </c>
      <c r="D33" s="22"/>
      <c r="E33" s="22">
        <v>93070</v>
      </c>
      <c r="F33" s="22"/>
      <c r="G33" s="18"/>
      <c r="H33" s="18"/>
      <c r="I33" s="18"/>
      <c r="J33" s="18"/>
      <c r="K33" s="18"/>
      <c r="L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19" customFormat="1" ht="39" customHeight="1">
      <c r="A34" s="14">
        <v>25010400</v>
      </c>
      <c r="B34" s="17" t="s">
        <v>35</v>
      </c>
      <c r="C34" s="21">
        <f t="shared" si="0"/>
        <v>10275</v>
      </c>
      <c r="D34" s="22"/>
      <c r="E34" s="22">
        <v>10275</v>
      </c>
      <c r="F34" s="22"/>
      <c r="G34" s="18"/>
      <c r="H34" s="18"/>
      <c r="I34" s="18"/>
      <c r="J34" s="18"/>
      <c r="K34" s="18"/>
      <c r="L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10" customFormat="1" ht="20.25" customHeight="1">
      <c r="A35" s="4">
        <v>40000000</v>
      </c>
      <c r="B35" s="5" t="s">
        <v>2</v>
      </c>
      <c r="C35" s="21">
        <f t="shared" si="0"/>
        <v>176925569</v>
      </c>
      <c r="D35" s="22">
        <f>D36</f>
        <v>176925569</v>
      </c>
      <c r="E35" s="22">
        <f>E36</f>
        <v>0</v>
      </c>
      <c r="F35" s="22">
        <f>F36</f>
        <v>0</v>
      </c>
      <c r="G35" s="9"/>
      <c r="H35" s="9"/>
      <c r="I35" s="9"/>
      <c r="J35" s="9"/>
      <c r="K35" s="9"/>
      <c r="L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9" customFormat="1" ht="20.25" customHeight="1">
      <c r="A36" s="14">
        <v>41000000</v>
      </c>
      <c r="B36" s="17" t="s">
        <v>13</v>
      </c>
      <c r="C36" s="21">
        <f t="shared" si="0"/>
        <v>176925569</v>
      </c>
      <c r="D36" s="22">
        <f>D37+D42+D39+D44</f>
        <v>176925569</v>
      </c>
      <c r="E36" s="22">
        <f>E37+E39</f>
        <v>0</v>
      </c>
      <c r="F36" s="22">
        <f>F37+F39</f>
        <v>0</v>
      </c>
      <c r="G36" s="18"/>
      <c r="H36" s="18"/>
      <c r="I36" s="18"/>
      <c r="J36" s="18"/>
      <c r="K36" s="18"/>
      <c r="L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19" customFormat="1" ht="27.75" customHeight="1">
      <c r="A37" s="14">
        <v>41020000</v>
      </c>
      <c r="B37" s="17" t="s">
        <v>55</v>
      </c>
      <c r="C37" s="21">
        <f t="shared" si="0"/>
        <v>5554300</v>
      </c>
      <c r="D37" s="22">
        <f>D38</f>
        <v>5554300</v>
      </c>
      <c r="E37" s="22">
        <f>E38+E43</f>
        <v>0</v>
      </c>
      <c r="F37" s="22">
        <f>F38+F43</f>
        <v>0</v>
      </c>
      <c r="G37" s="18"/>
      <c r="H37" s="18"/>
      <c r="I37" s="18"/>
      <c r="J37" s="18"/>
      <c r="K37" s="18"/>
      <c r="L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19" customFormat="1" ht="18.75" customHeight="1">
      <c r="A38" s="14">
        <v>41020100</v>
      </c>
      <c r="B38" s="17" t="s">
        <v>27</v>
      </c>
      <c r="C38" s="21">
        <f t="shared" si="0"/>
        <v>5554300</v>
      </c>
      <c r="D38" s="22">
        <v>5554300</v>
      </c>
      <c r="E38" s="22"/>
      <c r="F38" s="22"/>
      <c r="G38" s="18"/>
      <c r="H38" s="18"/>
      <c r="I38" s="18"/>
      <c r="J38" s="18"/>
      <c r="K38" s="18"/>
      <c r="L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19" customFormat="1" ht="27" customHeight="1">
      <c r="A39" s="14">
        <v>41030000</v>
      </c>
      <c r="B39" s="17" t="s">
        <v>56</v>
      </c>
      <c r="C39" s="21">
        <f t="shared" si="0"/>
        <v>37889200</v>
      </c>
      <c r="D39" s="22">
        <f>D40+D41</f>
        <v>37889200</v>
      </c>
      <c r="E39" s="22">
        <f>SUM(E40:E51)</f>
        <v>0</v>
      </c>
      <c r="F39" s="22">
        <f>SUM(F40:F51)</f>
        <v>0</v>
      </c>
      <c r="G39" s="18"/>
      <c r="H39" s="18"/>
      <c r="I39" s="18"/>
      <c r="J39" s="18"/>
      <c r="K39" s="18"/>
      <c r="L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253" s="19" customFormat="1" ht="28.5" customHeight="1">
      <c r="A40" s="14">
        <v>41033900</v>
      </c>
      <c r="B40" s="17" t="s">
        <v>32</v>
      </c>
      <c r="C40" s="21">
        <f t="shared" si="0"/>
        <v>23681800</v>
      </c>
      <c r="D40" s="23">
        <v>23681800</v>
      </c>
      <c r="E40" s="23"/>
      <c r="F40" s="23"/>
      <c r="G40" s="18"/>
      <c r="H40" s="18"/>
      <c r="I40" s="18"/>
      <c r="J40" s="18"/>
      <c r="K40" s="18"/>
      <c r="L40" s="18"/>
      <c r="IK40" s="18"/>
      <c r="IL40" s="18"/>
      <c r="IM40" s="18"/>
      <c r="IN40" s="18"/>
      <c r="IO40" s="18"/>
      <c r="IP40" s="18"/>
      <c r="IQ40" s="18"/>
      <c r="IR40" s="18"/>
      <c r="IS40" s="18"/>
    </row>
    <row r="41" spans="1:253" s="19" customFormat="1" ht="29.25" customHeight="1">
      <c r="A41" s="14">
        <v>41034200</v>
      </c>
      <c r="B41" s="17" t="s">
        <v>33</v>
      </c>
      <c r="C41" s="21">
        <f t="shared" si="0"/>
        <v>14207400</v>
      </c>
      <c r="D41" s="40">
        <v>14207400</v>
      </c>
      <c r="E41" s="23"/>
      <c r="F41" s="23"/>
      <c r="G41" s="18"/>
      <c r="H41" s="18"/>
      <c r="I41" s="18"/>
      <c r="J41" s="18"/>
      <c r="K41" s="18"/>
      <c r="L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19" customFormat="1" ht="26.25" customHeight="1">
      <c r="A42" s="14">
        <v>41040000</v>
      </c>
      <c r="B42" s="17" t="s">
        <v>59</v>
      </c>
      <c r="C42" s="21">
        <f>D42+E42</f>
        <v>16341300</v>
      </c>
      <c r="D42" s="22">
        <f>D43</f>
        <v>16341300</v>
      </c>
      <c r="E42" s="22"/>
      <c r="F42" s="22"/>
      <c r="G42" s="18"/>
      <c r="H42" s="18"/>
      <c r="I42" s="18"/>
      <c r="J42" s="18"/>
      <c r="K42" s="18"/>
      <c r="L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19" customFormat="1" ht="57" customHeight="1">
      <c r="A43" s="14">
        <v>41040200</v>
      </c>
      <c r="B43" s="17" t="s">
        <v>60</v>
      </c>
      <c r="C43" s="21">
        <f>D43+E43</f>
        <v>16341300</v>
      </c>
      <c r="D43" s="22">
        <v>16341300</v>
      </c>
      <c r="E43" s="22"/>
      <c r="F43" s="22"/>
      <c r="G43" s="18"/>
      <c r="H43" s="18"/>
      <c r="I43" s="18"/>
      <c r="J43" s="18"/>
      <c r="K43" s="18"/>
      <c r="L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19" customFormat="1" ht="29.25" customHeight="1">
      <c r="A44" s="14">
        <v>41050000</v>
      </c>
      <c r="B44" s="17" t="s">
        <v>57</v>
      </c>
      <c r="C44" s="21">
        <f t="shared" si="0"/>
        <v>117140769</v>
      </c>
      <c r="D44" s="40">
        <f>SUM(D45:D51)</f>
        <v>117140769</v>
      </c>
      <c r="E44" s="23"/>
      <c r="F44" s="23"/>
      <c r="G44" s="18"/>
      <c r="H44" s="18"/>
      <c r="I44" s="18"/>
      <c r="J44" s="18"/>
      <c r="K44" s="18"/>
      <c r="L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19" customFormat="1" ht="134.25" customHeight="1">
      <c r="A45" s="14">
        <v>41050100</v>
      </c>
      <c r="B45" s="17" t="s">
        <v>63</v>
      </c>
      <c r="C45" s="21">
        <f t="shared" si="0"/>
        <v>57042300</v>
      </c>
      <c r="D45" s="40">
        <v>57042300</v>
      </c>
      <c r="E45" s="23"/>
      <c r="F45" s="23"/>
      <c r="G45" s="18"/>
      <c r="H45" s="18"/>
      <c r="I45" s="18"/>
      <c r="J45" s="18"/>
      <c r="K45" s="18"/>
      <c r="L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19" customFormat="1" ht="66" customHeight="1">
      <c r="A46" s="14">
        <v>41050200</v>
      </c>
      <c r="B46" s="17" t="s">
        <v>64</v>
      </c>
      <c r="C46" s="21">
        <f t="shared" si="0"/>
        <v>9311200</v>
      </c>
      <c r="D46" s="40">
        <v>9311200</v>
      </c>
      <c r="E46" s="23"/>
      <c r="F46" s="23"/>
      <c r="G46" s="18"/>
      <c r="H46" s="18"/>
      <c r="I46" s="18"/>
      <c r="J46" s="18"/>
      <c r="K46" s="18"/>
      <c r="L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253" s="19" customFormat="1" ht="209.25" customHeight="1">
      <c r="A47" s="14">
        <v>41050300</v>
      </c>
      <c r="B47" s="17" t="s">
        <v>65</v>
      </c>
      <c r="C47" s="21">
        <f t="shared" si="0"/>
        <v>39904200</v>
      </c>
      <c r="D47" s="40">
        <v>39904200</v>
      </c>
      <c r="E47" s="23"/>
      <c r="F47" s="23"/>
      <c r="G47" s="18"/>
      <c r="H47" s="18"/>
      <c r="I47" s="18"/>
      <c r="J47" s="18"/>
      <c r="K47" s="18"/>
      <c r="L47" s="18"/>
      <c r="IK47" s="18"/>
      <c r="IL47" s="18"/>
      <c r="IM47" s="18"/>
      <c r="IN47" s="18"/>
      <c r="IO47" s="18"/>
      <c r="IP47" s="18"/>
      <c r="IQ47" s="18"/>
      <c r="IR47" s="18"/>
      <c r="IS47" s="18"/>
    </row>
    <row r="48" spans="1:253" s="19" customFormat="1" ht="171.75" customHeight="1">
      <c r="A48" s="14">
        <v>41050700</v>
      </c>
      <c r="B48" s="17" t="s">
        <v>66</v>
      </c>
      <c r="C48" s="21">
        <f t="shared" si="0"/>
        <v>1813200</v>
      </c>
      <c r="D48" s="40">
        <v>1813200</v>
      </c>
      <c r="E48" s="23"/>
      <c r="F48" s="23"/>
      <c r="G48" s="18"/>
      <c r="H48" s="18"/>
      <c r="I48" s="18"/>
      <c r="J48" s="18"/>
      <c r="K48" s="18"/>
      <c r="L48" s="18"/>
      <c r="IK48" s="18"/>
      <c r="IL48" s="18"/>
      <c r="IM48" s="18"/>
      <c r="IN48" s="18"/>
      <c r="IO48" s="18"/>
      <c r="IP48" s="18"/>
      <c r="IQ48" s="18"/>
      <c r="IR48" s="18"/>
      <c r="IS48" s="18"/>
    </row>
    <row r="49" spans="1:253" s="19" customFormat="1" ht="46.5" customHeight="1">
      <c r="A49" s="14">
        <v>41051500</v>
      </c>
      <c r="B49" s="17" t="s">
        <v>62</v>
      </c>
      <c r="C49" s="21">
        <f t="shared" si="0"/>
        <v>916200</v>
      </c>
      <c r="D49" s="40">
        <v>916200</v>
      </c>
      <c r="E49" s="23"/>
      <c r="F49" s="23"/>
      <c r="G49" s="18"/>
      <c r="H49" s="18"/>
      <c r="I49" s="18"/>
      <c r="J49" s="18"/>
      <c r="K49" s="18"/>
      <c r="L49" s="18"/>
      <c r="IK49" s="18"/>
      <c r="IL49" s="18"/>
      <c r="IM49" s="18"/>
      <c r="IN49" s="18"/>
      <c r="IO49" s="18"/>
      <c r="IP49" s="18"/>
      <c r="IQ49" s="18"/>
      <c r="IR49" s="18"/>
      <c r="IS49" s="18"/>
    </row>
    <row r="50" spans="1:253" s="19" customFormat="1" ht="57.75" customHeight="1">
      <c r="A50" s="14">
        <v>41052000</v>
      </c>
      <c r="B50" s="17" t="s">
        <v>61</v>
      </c>
      <c r="C50" s="21">
        <f t="shared" si="0"/>
        <v>742000</v>
      </c>
      <c r="D50" s="40">
        <v>742000</v>
      </c>
      <c r="E50" s="23"/>
      <c r="F50" s="23"/>
      <c r="G50" s="18"/>
      <c r="H50" s="18"/>
      <c r="I50" s="18"/>
      <c r="J50" s="18"/>
      <c r="K50" s="18"/>
      <c r="L50" s="18"/>
      <c r="IK50" s="18"/>
      <c r="IL50" s="18"/>
      <c r="IM50" s="18"/>
      <c r="IN50" s="18"/>
      <c r="IO50" s="18"/>
      <c r="IP50" s="18"/>
      <c r="IQ50" s="18"/>
      <c r="IR50" s="18"/>
      <c r="IS50" s="18"/>
    </row>
    <row r="51" spans="1:253" s="19" customFormat="1" ht="18" customHeight="1">
      <c r="A51" s="14">
        <v>41054000</v>
      </c>
      <c r="B51" s="17" t="s">
        <v>58</v>
      </c>
      <c r="C51" s="21">
        <f t="shared" si="0"/>
        <v>7411669</v>
      </c>
      <c r="D51" s="23">
        <f>543978+6867691</f>
        <v>7411669</v>
      </c>
      <c r="E51" s="23"/>
      <c r="F51" s="23"/>
      <c r="G51" s="18"/>
      <c r="H51" s="18"/>
      <c r="I51" s="18"/>
      <c r="J51" s="18"/>
      <c r="K51" s="18"/>
      <c r="L51" s="18"/>
      <c r="IK51" s="18"/>
      <c r="IL51" s="18"/>
      <c r="IM51" s="18"/>
      <c r="IN51" s="18"/>
      <c r="IO51" s="18"/>
      <c r="IP51" s="18"/>
      <c r="IQ51" s="18"/>
      <c r="IR51" s="18"/>
      <c r="IS51" s="18"/>
    </row>
    <row r="52" spans="1:253" s="19" customFormat="1" ht="21" customHeight="1">
      <c r="A52" s="14"/>
      <c r="B52" s="34" t="s">
        <v>40</v>
      </c>
      <c r="C52" s="21">
        <f t="shared" si="0"/>
        <v>28718863</v>
      </c>
      <c r="D52" s="39">
        <f>D11+D19</f>
        <v>28101889</v>
      </c>
      <c r="E52" s="39">
        <f>E11+E19</f>
        <v>616974</v>
      </c>
      <c r="F52" s="39">
        <f>F11+F19</f>
        <v>0</v>
      </c>
      <c r="G52" s="18"/>
      <c r="H52" s="18"/>
      <c r="I52" s="18"/>
      <c r="J52" s="18"/>
      <c r="K52" s="18"/>
      <c r="L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8" customFormat="1" ht="21" customHeight="1">
      <c r="A53" s="11"/>
      <c r="B53" s="12" t="s">
        <v>16</v>
      </c>
      <c r="C53" s="21">
        <f t="shared" si="0"/>
        <v>205644432</v>
      </c>
      <c r="D53" s="35">
        <f>D11+D19+D35</f>
        <v>205027458</v>
      </c>
      <c r="E53" s="35">
        <f>E11+E19+E35</f>
        <v>616974</v>
      </c>
      <c r="F53" s="25">
        <f>F11+F19+F35</f>
        <v>0</v>
      </c>
      <c r="G53" s="2"/>
      <c r="H53" s="2"/>
      <c r="I53" s="2"/>
      <c r="J53" s="2"/>
      <c r="K53" s="2"/>
      <c r="L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6" ht="34.5" customHeight="1">
      <c r="A54" s="29" t="s">
        <v>36</v>
      </c>
      <c r="B54" s="30"/>
      <c r="C54" s="31"/>
      <c r="D54" s="31"/>
      <c r="E54" s="30" t="s">
        <v>41</v>
      </c>
      <c r="F54" s="31"/>
    </row>
    <row r="57" ht="12.75">
      <c r="D57" s="33">
        <f>D52+D51+D49+E53</f>
        <v>37046732</v>
      </c>
    </row>
    <row r="59" ht="12.75">
      <c r="D59" s="33"/>
    </row>
  </sheetData>
  <sheetProtection/>
  <mergeCells count="11">
    <mergeCell ref="A9:A10"/>
    <mergeCell ref="B9:B10"/>
    <mergeCell ref="C9:C10"/>
    <mergeCell ref="D9:D10"/>
    <mergeCell ref="E9:F9"/>
    <mergeCell ref="D5:F5"/>
    <mergeCell ref="D1:F1"/>
    <mergeCell ref="D2:F2"/>
    <mergeCell ref="D3:F3"/>
    <mergeCell ref="D4:F4"/>
    <mergeCell ref="A7:E7"/>
  </mergeCells>
  <printOptions horizontalCentered="1"/>
  <pageMargins left="0.7874015748031497" right="0.5905511811023623" top="0.5905511811023623" bottom="0.7874015748031497" header="0.5118110236220472" footer="0.5118110236220472"/>
  <pageSetup fitToHeight="0" horizontalDpi="300" verticalDpi="300" orientation="portrait" paperSize="9" scale="72" r:id="rId1"/>
  <headerFooter alignWithMargins="0">
    <oddFooter>&amp;R&amp;P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2017-12-21T06:59:37Z</cp:lastPrinted>
  <dcterms:created xsi:type="dcterms:W3CDTF">2014-01-17T10:52:16Z</dcterms:created>
  <dcterms:modified xsi:type="dcterms:W3CDTF">2017-12-21T13:36:42Z</dcterms:modified>
  <cp:category/>
  <cp:version/>
  <cp:contentType/>
  <cp:contentStatus/>
</cp:coreProperties>
</file>