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1" activeTab="0"/>
  </bookViews>
  <sheets>
    <sheet name="дод.6" sheetId="1" r:id="rId1"/>
  </sheets>
  <definedNames>
    <definedName name="_xlnm.Print_Titles" localSheetId="0">'дод.6'!$A:$D,'дод.6'!$10:$17</definedName>
    <definedName name="_xlnm.Print_Area" localSheetId="0">'дод.6'!$A$1:$L$103</definedName>
  </definedNames>
  <calcPr fullCalcOnLoad="1"/>
</workbook>
</file>

<file path=xl/sharedStrings.xml><?xml version="1.0" encoding="utf-8"?>
<sst xmlns="http://schemas.openxmlformats.org/spreadsheetml/2006/main" count="311" uniqueCount="249">
  <si>
    <t>Відділ культури Конотопської районної державної адміністрації</t>
  </si>
  <si>
    <t>Всього видатків</t>
  </si>
  <si>
    <t>до рішення районної ради</t>
  </si>
  <si>
    <t>в тому числі за рахунок  субвенцій з державного бюджету</t>
  </si>
  <si>
    <t>в тому числі за рахунок  субвенцій з обласного бюджету</t>
  </si>
  <si>
    <t>1</t>
  </si>
  <si>
    <t>Конотопська районна рада</t>
  </si>
  <si>
    <t>Конотопська районна державна адміністрація</t>
  </si>
  <si>
    <t xml:space="preserve">Управління соціального захисту  населення Конотопської районної державної адміністрації </t>
  </si>
  <si>
    <t>Загальний фонд</t>
  </si>
  <si>
    <t>Спеціальний фонд</t>
  </si>
  <si>
    <t>2</t>
  </si>
  <si>
    <t>сьомого скликання</t>
  </si>
  <si>
    <t>Код програмної класифікації видатків та кредитування місцевих бюджетів</t>
  </si>
  <si>
    <t>0100000</t>
  </si>
  <si>
    <t>Код ТПКВКМБ/ТКВКБМС</t>
  </si>
  <si>
    <t>Код ФКВТБ</t>
  </si>
  <si>
    <t xml:space="preserve">Найменування головного розпорядника, відповідального виконавця, бюджетної програми або напрямку видатків згідно з типовою відомчою/ ТПКВКМБ/ТКВКБМС                                    </t>
  </si>
  <si>
    <t>0110000</t>
  </si>
  <si>
    <t>0110170</t>
  </si>
  <si>
    <t>0170</t>
  </si>
  <si>
    <t>0111</t>
  </si>
  <si>
    <t xml:space="preserve">Відділ освіти   Конотопської районної державної адміністрації </t>
  </si>
  <si>
    <t>1011020</t>
  </si>
  <si>
    <t>1020</t>
  </si>
  <si>
    <t>0921</t>
  </si>
  <si>
    <t>1000000</t>
  </si>
  <si>
    <t>1010000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</si>
  <si>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</si>
  <si>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1500000</t>
  </si>
  <si>
    <t>1510000</t>
  </si>
  <si>
    <t>1060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</si>
  <si>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</si>
  <si>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</t>
  </si>
  <si>
    <t>0300000</t>
  </si>
  <si>
    <t>0310000</t>
  </si>
  <si>
    <t>0311060</t>
  </si>
  <si>
    <t>1011090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</si>
  <si>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</si>
  <si>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</si>
  <si>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</si>
  <si>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1011160</t>
  </si>
  <si>
    <t>1160</t>
  </si>
  <si>
    <t>0970</t>
  </si>
  <si>
    <t>Придбання, доставка та зберігання підручників і посібників</t>
  </si>
  <si>
    <t>0312180</t>
  </si>
  <si>
    <t>2180</t>
  </si>
  <si>
    <t>0726</t>
  </si>
  <si>
    <t>Первинна медична допомога населенню</t>
  </si>
  <si>
    <t>1030</t>
  </si>
  <si>
    <t>2400000</t>
  </si>
  <si>
    <t>2410000</t>
  </si>
  <si>
    <t>2414030</t>
  </si>
  <si>
    <t>4030</t>
  </si>
  <si>
    <t>0822</t>
  </si>
  <si>
    <t>Фiлармонiї, музичнi колективи i ансамблі та iншi мистецькі  заклади та заходи</t>
  </si>
  <si>
    <t>2414060</t>
  </si>
  <si>
    <t>4060</t>
  </si>
  <si>
    <t>Бiблiотеки</t>
  </si>
  <si>
    <t>2414090</t>
  </si>
  <si>
    <t>4090</t>
  </si>
  <si>
    <t>0828</t>
  </si>
  <si>
    <t>Палаци i будинки культури, клуби та iншi заклади клубного типу</t>
  </si>
  <si>
    <t>2416310</t>
  </si>
  <si>
    <t>6310</t>
  </si>
  <si>
    <t>0490</t>
  </si>
  <si>
    <t>Реалізація заходів щодо інвестиційного розвитку території</t>
  </si>
  <si>
    <t>1016310</t>
  </si>
  <si>
    <t>1013160</t>
  </si>
  <si>
    <t>3160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</si>
  <si>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</si>
  <si>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</si>
  <si>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0810</t>
  </si>
  <si>
    <t>Утримання та навчально-тренувальна робота комунальних дитячо-юнацьких спортивних шкіл</t>
  </si>
  <si>
    <t>7600000</t>
  </si>
  <si>
    <t>7610000</t>
  </si>
  <si>
    <t>1070</t>
  </si>
  <si>
    <t>151034</t>
  </si>
  <si>
    <t>3034</t>
  </si>
  <si>
    <t>Надання пільг окремим категоріям громадян з оплати послуг зв'язку</t>
  </si>
  <si>
    <t>1513035</t>
  </si>
  <si>
    <t>3035</t>
  </si>
  <si>
    <t>Компенсаційні виплати на пільговий проїзд автомобільним транспортом окремим категоріям громадян</t>
  </si>
  <si>
    <t>1513037</t>
  </si>
  <si>
    <t>3037</t>
  </si>
  <si>
    <t>Компенсаційні виплати за пільговий проїзд окремих категорій громадян на залізничному транспорті</t>
  </si>
  <si>
    <t>1010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</si>
  <si>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</si>
  <si>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</si>
  <si>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1513104</t>
  </si>
  <si>
    <t>3104</t>
  </si>
  <si>
    <t>3110</t>
  </si>
  <si>
    <t>Заклади і заходи з питань дітей та їх соціального захисту</t>
  </si>
  <si>
    <t>0313112</t>
  </si>
  <si>
    <t>3112</t>
  </si>
  <si>
    <t>Заходи державної політики з питань дітей та їх соціального захисту</t>
  </si>
  <si>
    <t>3130</t>
  </si>
  <si>
    <t>Здійснення соціальної роботи з вразливими категоріями населення</t>
  </si>
  <si>
    <t>0313132</t>
  </si>
  <si>
    <t>3132</t>
  </si>
  <si>
    <t>Програми і заходи центрів соціальних служб для сім'ї, дітей та молоді</t>
  </si>
  <si>
    <t>0313133</t>
  </si>
  <si>
    <t>3133</t>
  </si>
  <si>
    <t>Заходи державної політики із забезпечення рівних прав та можливостей жінок та чоловіків</t>
  </si>
  <si>
    <t>0313134</t>
  </si>
  <si>
    <t>3134</t>
  </si>
  <si>
    <t>Заходи державної політики з питань сім'ї</t>
  </si>
  <si>
    <t>3140</t>
  </si>
  <si>
    <t>0313160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</si>
  <si>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</si>
  <si>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</si>
  <si>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</si>
  <si>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</si>
  <si>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</si>
  <si>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3200</t>
  </si>
  <si>
    <t>Соціальний захист ветеранів війни та праці</t>
  </si>
  <si>
    <t>1513202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</si>
  <si>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</si>
  <si>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</si>
  <si>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0313202</t>
  </si>
  <si>
    <t>1513220</t>
  </si>
  <si>
    <t>3220</t>
  </si>
  <si>
    <t>Забезпечення обробки інформації з нарахування та виплати допомог і компенсацій</t>
  </si>
  <si>
    <t>1513400</t>
  </si>
  <si>
    <t>3400</t>
  </si>
  <si>
    <t>Інші видатки на соціальний захист населення</t>
  </si>
  <si>
    <t>5030</t>
  </si>
  <si>
    <t>5060</t>
  </si>
  <si>
    <t>1516310</t>
  </si>
  <si>
    <t>0317810</t>
  </si>
  <si>
    <t>7810</t>
  </si>
  <si>
    <t>0320</t>
  </si>
  <si>
    <t>Видатки на запобігання та ліквідацію надзвичайних ситуацій та наслідків стихійного лиха</t>
  </si>
  <si>
    <t>7618290</t>
  </si>
  <si>
    <t>8290</t>
  </si>
  <si>
    <t>0180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</si>
  <si>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</si>
  <si>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0318370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</si>
  <si>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</si>
  <si>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</si>
  <si>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7618440</t>
  </si>
  <si>
    <t>8440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</si>
  <si>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</si>
  <si>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7618800</t>
  </si>
  <si>
    <t>8800</t>
  </si>
  <si>
    <t>Інші субвенції</t>
  </si>
  <si>
    <t>0316430</t>
  </si>
  <si>
    <t>6430</t>
  </si>
  <si>
    <t>Розробка схем та проектних рішень масового застосування</t>
  </si>
  <si>
    <t>0443</t>
  </si>
  <si>
    <t>Найменування місцевої (регіональної) програми</t>
  </si>
  <si>
    <t>Разом загальний та спеціальний фонди</t>
  </si>
  <si>
    <t>Додаток 6</t>
  </si>
  <si>
    <t>Програма економічного і соціального розвитку Конотопського району на 2017 рік</t>
  </si>
  <si>
    <t>3030</t>
  </si>
  <si>
    <t>Надання пільг з оплати послуг зв’язку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компенсації за пільговий проїзд окремих категорій громадян</t>
  </si>
  <si>
    <t>1513190</t>
  </si>
  <si>
    <t>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</si>
  <si>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</si>
  <si>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0824</t>
  </si>
  <si>
    <t>Програма соціального захисту населення на 2017-2021 роки</t>
  </si>
  <si>
    <t>Районна цільова комплексна Програма "Молодь Конотопщини" на 2016 - 2020 роки</t>
  </si>
  <si>
    <t>5031</t>
  </si>
  <si>
    <t xml:space="preserve">Районна програма розвитку фізичної культури і спорту в Конотопському районі на 2017-2020 роки </t>
  </si>
  <si>
    <t>Районна цільова програма розроблення схеми планування території Конотопського району на 2016-2017 роки</t>
  </si>
  <si>
    <t>Районна програма призначення і виплати компенсації фізичним особам, які надають соціальні послуги на 2017 рік</t>
  </si>
  <si>
    <t xml:space="preserve">Районна програма соціального захисту сімей , в яких виховуються онкохворі діти на 2017 рік </t>
  </si>
  <si>
    <t xml:space="preserve">Районна  програма «Фінансова підтримка громадської організації "Інваліди війни Конотопщини " на 2016 - 2018 роки» </t>
  </si>
  <si>
    <t xml:space="preserve">Районна програма соціального захисту сімей, в яких виховуються онкохворі діти на 2017 рік </t>
  </si>
  <si>
    <t xml:space="preserve">Районна програма встановлення та виплати у 2017 році щомісячної стипендії особам, яким виповнилось 100 і більше років, інвалідам війни та учасникам бойових дій, яким виповнилося 90 і більше років </t>
  </si>
  <si>
    <t>Районна програма соціального захисту окремих категорій населення на 2017 рік</t>
  </si>
  <si>
    <t>Районна  програма "Створення належних умов для забезпечення надання якісних медичних послуг  в лікувально-профілактичних підрозділах Центру первинної медико-санітарної допомоги Конотопського району на 2017 рік"</t>
  </si>
  <si>
    <t>Районна цільова соціальна  програма протидії захворюванню на туберкульоз у 2017-2019 роках</t>
  </si>
  <si>
    <t>2414200</t>
  </si>
  <si>
    <t>4200</t>
  </si>
  <si>
    <t>0829</t>
  </si>
  <si>
    <t>Iншi культурно-освiтнi заклади та заходи</t>
  </si>
  <si>
    <t>Районна комплексна програма "Освіта  Конотопщини" на 2016-2018 роки</t>
  </si>
  <si>
    <t>Районна програма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на 2017 рік</t>
  </si>
  <si>
    <t xml:space="preserve">"Про районний бюджет на 2017 рік" 
</t>
  </si>
  <si>
    <t>Районна програма висвітлення діяльності Конотопської районної ради  мистецько-інформаційним "РТВ-Центром""ВЕЖА" на 2017 рік</t>
  </si>
  <si>
    <t>Програма підтримки районної організації ветеранів війни і праці на 2017-2019 роки</t>
  </si>
  <si>
    <t>(грн.)</t>
  </si>
  <si>
    <t>Реалізація державної політики у молодіжній сфері</t>
  </si>
  <si>
    <t>0313141</t>
  </si>
  <si>
    <t>3141</t>
  </si>
  <si>
    <t>Розвиток дитячо-юнацького та резервного спорту</t>
  </si>
  <si>
    <t>1015031</t>
  </si>
  <si>
    <t>5050</t>
  </si>
  <si>
    <t>Підтримка фізкультурно-спортивного руху</t>
  </si>
  <si>
    <t>0315051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</si>
  <si>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</si>
  <si>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</si>
  <si>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0315061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</si>
  <si>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</si>
  <si>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</si>
  <si>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Інші заходи з розвитку фізичної культури та спорту</t>
  </si>
  <si>
    <t>Здійснення заходів та реалізація проектів на виконання Державної цільової соціальної програми «Молодь України»</t>
  </si>
  <si>
    <t>Затверджено</t>
  </si>
  <si>
    <t>Внесено зміни</t>
  </si>
  <si>
    <t>Затверджено з урахуванням змін</t>
  </si>
  <si>
    <t>Зміни до додатку 6 до рішення районної ради "Про районний бюджет на 2017 рік "</t>
  </si>
  <si>
    <t>"Перелік місцевих (регіональних) програм, які фінансуватимуться за рахунок коштів районного бюджету у 2017 році"</t>
  </si>
  <si>
    <t>Районна соціальна програма «Зміцнення матеріально-технічної бази  та розширення мережі відділень в складі територіального центру соціального обслуговування та надання соціальних послуг Конотопського району, які надають соціальні послуги незахищеним верстам населення на 2017 рік "</t>
  </si>
  <si>
    <t>Районна Програма оздоровлення та відпочинку дітей на 2017 рік</t>
  </si>
  <si>
    <t>0318600</t>
  </si>
  <si>
    <t>8600</t>
  </si>
  <si>
    <t>0133</t>
  </si>
  <si>
    <t>Інші видатки</t>
  </si>
  <si>
    <t>Районна програма забезпечення виконання Конотопською районною державною адміністрацією повноважень виконавчої влади та реалізації повноважень, делегованих Конотопською районною радою по забезпеченню державної політики в бюджетній і соціальній сфері та реалізації заходів соціально- економічного розвитку Конотопського району на 2017 рік</t>
  </si>
  <si>
    <t>Районна програма надання пільг на послуги зв"язку окремим категоріям громадян Конотопского району в 2017 році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</si>
  <si>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</si>
  <si>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Районна комплексна програма "Правопорядок на 2016-2020 роки"</t>
  </si>
  <si>
    <t>8100</t>
  </si>
  <si>
    <t>Надання та повернення пільгового довгострокового кредиту на будівництво (реконструкцію) та придбання житла</t>
  </si>
  <si>
    <t>0318106</t>
  </si>
  <si>
    <t>8106</t>
  </si>
  <si>
    <t>Надання державного пільгового кредиту індивідуальним сільським забудовникам</t>
  </si>
  <si>
    <t>Районна цільова програма підтримки індивідуального житлового будівництва "Власний дім" на 2017-2018 роки</t>
  </si>
  <si>
    <t>0318100</t>
  </si>
  <si>
    <t>0313110</t>
  </si>
  <si>
    <t>0313130</t>
  </si>
  <si>
    <t>0313140</t>
  </si>
  <si>
    <t>0313200</t>
  </si>
  <si>
    <t>0315050</t>
  </si>
  <si>
    <t>0315060</t>
  </si>
  <si>
    <t>1015030</t>
  </si>
  <si>
    <t>1513030</t>
  </si>
  <si>
    <t>1513100</t>
  </si>
  <si>
    <t>1513180</t>
  </si>
  <si>
    <t>1513200</t>
  </si>
  <si>
    <t>0316650</t>
  </si>
  <si>
    <t>6650</t>
  </si>
  <si>
    <t>0456</t>
  </si>
  <si>
    <t>Утримання та розвиток інфраструктури доріг</t>
  </si>
  <si>
    <t>від  22.11.2017</t>
  </si>
  <si>
    <t>2210</t>
  </si>
  <si>
    <t>Програми і централізовані заходи у галузі охорони здоров"я</t>
  </si>
  <si>
    <t>0312214</t>
  </si>
  <si>
    <t>2214</t>
  </si>
  <si>
    <t>0763</t>
  </si>
  <si>
    <t>Забезпечення центраплізованих заходлів з лікування хворих на цукровий та нецукровий діабет</t>
  </si>
  <si>
    <t>0312210</t>
  </si>
  <si>
    <t>0316310</t>
  </si>
  <si>
    <t>Районна програма "Забезпечення хворих на цукровий діабет препаратами інсуліну на 2017 рік"</t>
  </si>
  <si>
    <t>Голова районної ради</t>
  </si>
  <si>
    <t>А.В.Боярчук</t>
  </si>
  <si>
    <t>Фінансове управління   Конотопської районної державної адміністрації  Сумської області (в частині міжбюджетних трансфертів, резервного фонду)</t>
  </si>
  <si>
    <t>Фінансове управління   Конотопської районної державної адміністрації  Сумської області (в  частині міжбюджетних трансфертів, резервного фонду)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</si>
</sst>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wrapText="1"/>
    </xf>
    <xf numFmtId="0" fontId="12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2" fontId="9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2" fontId="12" fillId="0" borderId="14" xfId="0" applyNumberFormat="1" applyFont="1" applyFill="1" applyBorder="1" applyAlignment="1">
      <alignment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justify" wrapText="1"/>
    </xf>
    <xf numFmtId="49" fontId="6" fillId="0" borderId="14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wrapText="1"/>
    </xf>
    <xf numFmtId="0" fontId="12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11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1" xfId="0" applyFont="1" applyFill="1" applyBorder="1" applyAlignment="1">
      <alignment horizontal="justify" vertical="center" wrapText="1"/>
    </xf>
    <xf numFmtId="2" fontId="7" fillId="0" borderId="14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2" fontId="7" fillId="0" borderId="11" xfId="0" applyNumberFormat="1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wrapText="1"/>
    </xf>
    <xf numFmtId="0" fontId="32" fillId="0" borderId="0" xfId="0" applyFont="1" applyFill="1" applyAlignment="1">
      <alignment horizont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31" fillId="0" borderId="0" xfId="0" applyFont="1" applyFill="1" applyAlignment="1">
      <alignment horizontal="center" wrapText="1"/>
    </xf>
    <xf numFmtId="0" fontId="12" fillId="0" borderId="18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view="pageBreakPreview" zoomScale="50" zoomScaleNormal="50" zoomScaleSheetLayoutView="50" zoomScalePageLayoutView="0" workbookViewId="0" topLeftCell="A1">
      <pane xSplit="4" ySplit="17" topLeftCell="E81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G99" sqref="G99"/>
    </sheetView>
  </sheetViews>
  <sheetFormatPr defaultColWidth="9.140625" defaultRowHeight="24.75" customHeight="1"/>
  <cols>
    <col min="1" max="1" width="15.00390625" style="2" customWidth="1"/>
    <col min="2" max="2" width="14.140625" style="2" customWidth="1"/>
    <col min="3" max="3" width="11.57421875" style="2" customWidth="1"/>
    <col min="4" max="4" width="101.57421875" style="1" customWidth="1"/>
    <col min="5" max="5" width="103.7109375" style="3" customWidth="1"/>
    <col min="6" max="6" width="18.7109375" style="3" customWidth="1"/>
    <col min="7" max="7" width="15.8515625" style="3" customWidth="1"/>
    <col min="8" max="8" width="22.8515625" style="3" customWidth="1"/>
    <col min="9" max="9" width="21.421875" style="3" customWidth="1"/>
    <col min="10" max="10" width="16.140625" style="3" customWidth="1"/>
    <col min="11" max="11" width="20.57421875" style="3" customWidth="1"/>
    <col min="12" max="12" width="17.421875" style="3" customWidth="1"/>
    <col min="13" max="16384" width="9.140625" style="3" customWidth="1"/>
  </cols>
  <sheetData>
    <row r="1" spans="9:12" ht="24.75" customHeight="1">
      <c r="I1" s="59"/>
      <c r="J1" s="74" t="s">
        <v>152</v>
      </c>
      <c r="K1" s="74"/>
      <c r="L1" s="74"/>
    </row>
    <row r="2" spans="9:12" ht="27.75" customHeight="1">
      <c r="I2" s="59"/>
      <c r="J2" s="74" t="s">
        <v>2</v>
      </c>
      <c r="K2" s="74"/>
      <c r="L2" s="74"/>
    </row>
    <row r="3" spans="9:12" ht="33.75" customHeight="1">
      <c r="I3" s="59"/>
      <c r="J3" s="74" t="s">
        <v>12</v>
      </c>
      <c r="K3" s="74"/>
      <c r="L3" s="74"/>
    </row>
    <row r="4" spans="9:12" ht="30.75" customHeight="1" hidden="1">
      <c r="I4" s="75" t="s">
        <v>179</v>
      </c>
      <c r="J4" s="75"/>
      <c r="K4" s="75"/>
      <c r="L4" s="75"/>
    </row>
    <row r="5" spans="9:12" ht="26.25" customHeight="1">
      <c r="I5" s="59"/>
      <c r="J5" s="74" t="s">
        <v>235</v>
      </c>
      <c r="K5" s="74"/>
      <c r="L5" s="74"/>
    </row>
    <row r="6" ht="84" customHeight="1" hidden="1"/>
    <row r="7" spans="1:9" ht="41.25" customHeight="1">
      <c r="A7" s="3"/>
      <c r="B7" s="3"/>
      <c r="C7" s="3"/>
      <c r="D7" s="73" t="s">
        <v>201</v>
      </c>
      <c r="E7" s="73"/>
      <c r="F7" s="73"/>
      <c r="G7" s="73"/>
      <c r="H7" s="73"/>
      <c r="I7" s="73"/>
    </row>
    <row r="8" spans="1:11" ht="24.75" customHeight="1">
      <c r="A8" s="3"/>
      <c r="B8" s="3"/>
      <c r="C8" s="3"/>
      <c r="D8" s="73" t="s">
        <v>202</v>
      </c>
      <c r="E8" s="73"/>
      <c r="F8" s="73"/>
      <c r="G8" s="73"/>
      <c r="H8" s="73"/>
      <c r="I8" s="73"/>
      <c r="J8" s="58"/>
      <c r="K8" s="58"/>
    </row>
    <row r="9" spans="1:12" ht="24.75" customHeight="1">
      <c r="A9" s="5"/>
      <c r="B9" s="5"/>
      <c r="C9" s="5"/>
      <c r="D9" s="5"/>
      <c r="L9" s="14" t="s">
        <v>182</v>
      </c>
    </row>
    <row r="10" spans="1:12" ht="24.75" customHeight="1">
      <c r="A10" s="86" t="s">
        <v>13</v>
      </c>
      <c r="B10" s="86" t="s">
        <v>15</v>
      </c>
      <c r="C10" s="86" t="s">
        <v>16</v>
      </c>
      <c r="D10" s="89" t="s">
        <v>17</v>
      </c>
      <c r="E10" s="101" t="s">
        <v>150</v>
      </c>
      <c r="F10" s="101" t="s">
        <v>9</v>
      </c>
      <c r="G10" s="101"/>
      <c r="H10" s="101"/>
      <c r="I10" s="101" t="s">
        <v>10</v>
      </c>
      <c r="J10" s="101"/>
      <c r="K10" s="101"/>
      <c r="L10" s="100" t="s">
        <v>151</v>
      </c>
    </row>
    <row r="11" spans="1:12" ht="11.25" customHeight="1">
      <c r="A11" s="87"/>
      <c r="B11" s="87"/>
      <c r="C11" s="87"/>
      <c r="D11" s="90"/>
      <c r="E11" s="101"/>
      <c r="F11" s="101"/>
      <c r="G11" s="101"/>
      <c r="H11" s="101"/>
      <c r="I11" s="101"/>
      <c r="J11" s="101"/>
      <c r="K11" s="101"/>
      <c r="L11" s="100"/>
    </row>
    <row r="12" spans="1:12" s="17" customFormat="1" ht="9.75" customHeight="1">
      <c r="A12" s="87"/>
      <c r="B12" s="87"/>
      <c r="C12" s="87"/>
      <c r="D12" s="90"/>
      <c r="E12" s="101"/>
      <c r="F12" s="101"/>
      <c r="G12" s="101"/>
      <c r="H12" s="101"/>
      <c r="I12" s="101"/>
      <c r="J12" s="101"/>
      <c r="K12" s="101"/>
      <c r="L12" s="100"/>
    </row>
    <row r="13" spans="1:12" s="17" customFormat="1" ht="24.75" customHeight="1">
      <c r="A13" s="87"/>
      <c r="B13" s="87"/>
      <c r="C13" s="87"/>
      <c r="D13" s="90"/>
      <c r="E13" s="101"/>
      <c r="F13" s="101" t="s">
        <v>198</v>
      </c>
      <c r="G13" s="101" t="s">
        <v>199</v>
      </c>
      <c r="H13" s="101" t="s">
        <v>200</v>
      </c>
      <c r="I13" s="101" t="s">
        <v>198</v>
      </c>
      <c r="J13" s="101" t="s">
        <v>199</v>
      </c>
      <c r="K13" s="100" t="s">
        <v>200</v>
      </c>
      <c r="L13" s="100"/>
    </row>
    <row r="14" spans="1:12" s="17" customFormat="1" ht="24.75" customHeight="1">
      <c r="A14" s="87"/>
      <c r="B14" s="87"/>
      <c r="C14" s="87"/>
      <c r="D14" s="90"/>
      <c r="E14" s="101"/>
      <c r="F14" s="101"/>
      <c r="G14" s="101"/>
      <c r="H14" s="101"/>
      <c r="I14" s="101"/>
      <c r="J14" s="101"/>
      <c r="K14" s="100"/>
      <c r="L14" s="100"/>
    </row>
    <row r="15" spans="1:12" s="17" customFormat="1" ht="15.75" customHeight="1">
      <c r="A15" s="87"/>
      <c r="B15" s="87"/>
      <c r="C15" s="87"/>
      <c r="D15" s="90"/>
      <c r="E15" s="101"/>
      <c r="F15" s="101"/>
      <c r="G15" s="101"/>
      <c r="H15" s="101"/>
      <c r="I15" s="101"/>
      <c r="J15" s="101"/>
      <c r="K15" s="100"/>
      <c r="L15" s="100"/>
    </row>
    <row r="16" spans="1:12" s="17" customFormat="1" ht="4.5" customHeight="1">
      <c r="A16" s="88"/>
      <c r="B16" s="88"/>
      <c r="C16" s="88"/>
      <c r="D16" s="91"/>
      <c r="E16" s="101"/>
      <c r="F16" s="101"/>
      <c r="G16" s="101"/>
      <c r="H16" s="101"/>
      <c r="I16" s="101"/>
      <c r="J16" s="101"/>
      <c r="K16" s="100"/>
      <c r="L16" s="100"/>
    </row>
    <row r="17" spans="1:12" s="20" customFormat="1" ht="24.75" customHeight="1">
      <c r="A17" s="19" t="s">
        <v>5</v>
      </c>
      <c r="B17" s="19"/>
      <c r="C17" s="19" t="s">
        <v>11</v>
      </c>
      <c r="D17" s="15">
        <v>3</v>
      </c>
      <c r="E17" s="37">
        <v>4</v>
      </c>
      <c r="F17" s="15">
        <v>5</v>
      </c>
      <c r="G17" s="15">
        <v>6</v>
      </c>
      <c r="H17" s="15">
        <v>7</v>
      </c>
      <c r="I17" s="15">
        <v>8</v>
      </c>
      <c r="J17" s="15">
        <v>9</v>
      </c>
      <c r="K17" s="15">
        <v>10</v>
      </c>
      <c r="L17" s="15">
        <v>11</v>
      </c>
    </row>
    <row r="18" spans="1:12" s="18" customFormat="1" ht="24.75" customHeight="1">
      <c r="A18" s="11" t="s">
        <v>14</v>
      </c>
      <c r="B18" s="11"/>
      <c r="C18" s="11"/>
      <c r="D18" s="12" t="s">
        <v>6</v>
      </c>
      <c r="E18" s="7"/>
      <c r="F18" s="7">
        <f aca="true" t="shared" si="0" ref="F18:J19">F19</f>
        <v>60000</v>
      </c>
      <c r="G18" s="7">
        <f t="shared" si="0"/>
        <v>0</v>
      </c>
      <c r="H18" s="7">
        <f>F18+G18</f>
        <v>60000</v>
      </c>
      <c r="I18" s="7">
        <f t="shared" si="0"/>
        <v>0</v>
      </c>
      <c r="J18" s="7">
        <f t="shared" si="0"/>
        <v>0</v>
      </c>
      <c r="K18" s="7">
        <f>I18+J18</f>
        <v>0</v>
      </c>
      <c r="L18" s="7">
        <f>H18+K18</f>
        <v>60000</v>
      </c>
    </row>
    <row r="19" spans="1:12" s="18" customFormat="1" ht="33" customHeight="1">
      <c r="A19" s="11" t="s">
        <v>18</v>
      </c>
      <c r="B19" s="27"/>
      <c r="C19" s="27"/>
      <c r="D19" s="12" t="s">
        <v>6</v>
      </c>
      <c r="E19" s="7"/>
      <c r="F19" s="7">
        <f t="shared" si="0"/>
        <v>60000</v>
      </c>
      <c r="G19" s="7">
        <f t="shared" si="0"/>
        <v>0</v>
      </c>
      <c r="H19" s="7">
        <f aca="true" t="shared" si="1" ref="H19:H89">F19+G19</f>
        <v>60000</v>
      </c>
      <c r="I19" s="7">
        <f t="shared" si="0"/>
        <v>0</v>
      </c>
      <c r="J19" s="7">
        <f t="shared" si="0"/>
        <v>0</v>
      </c>
      <c r="K19" s="7">
        <f aca="true" t="shared" si="2" ref="K19:K89">I19+J19</f>
        <v>0</v>
      </c>
      <c r="L19" s="7">
        <f aca="true" t="shared" si="3" ref="L19:L89">H19+K19</f>
        <v>60000</v>
      </c>
    </row>
    <row r="20" spans="1:12" s="16" customFormat="1" ht="66.75" customHeight="1">
      <c r="A20" s="13" t="s">
        <v>19</v>
      </c>
      <c r="B20" s="13" t="s">
        <v>20</v>
      </c>
      <c r="C20" s="13" t="s">
        <v>21</v>
      </c>
      <c r="D20" s="10" t="s">
        <v>211</v>
      </c>
      <c r="E20" s="39" t="s">
        <v>180</v>
      </c>
      <c r="F20" s="15">
        <v>60000</v>
      </c>
      <c r="G20" s="15"/>
      <c r="H20" s="7">
        <f t="shared" si="1"/>
        <v>60000</v>
      </c>
      <c r="I20" s="15"/>
      <c r="J20" s="15"/>
      <c r="K20" s="7">
        <f t="shared" si="2"/>
        <v>0</v>
      </c>
      <c r="L20" s="7">
        <f t="shared" si="3"/>
        <v>60000</v>
      </c>
    </row>
    <row r="21" spans="1:12" s="18" customFormat="1" ht="24.75" customHeight="1">
      <c r="A21" s="11" t="s">
        <v>34</v>
      </c>
      <c r="B21" s="11"/>
      <c r="C21" s="11"/>
      <c r="D21" s="12" t="s">
        <v>7</v>
      </c>
      <c r="E21" s="7"/>
      <c r="F21" s="7">
        <f>F22</f>
        <v>3800319</v>
      </c>
      <c r="G21" s="7">
        <f>G22</f>
        <v>268690</v>
      </c>
      <c r="H21" s="7">
        <f t="shared" si="1"/>
        <v>4069009</v>
      </c>
      <c r="I21" s="7">
        <f>I22</f>
        <v>5016627</v>
      </c>
      <c r="J21" s="7">
        <f>J22</f>
        <v>522954</v>
      </c>
      <c r="K21" s="7">
        <f t="shared" si="2"/>
        <v>5539581</v>
      </c>
      <c r="L21" s="7">
        <f t="shared" si="3"/>
        <v>9608590</v>
      </c>
    </row>
    <row r="22" spans="1:12" s="18" customFormat="1" ht="24.75" customHeight="1">
      <c r="A22" s="11" t="s">
        <v>35</v>
      </c>
      <c r="B22" s="11"/>
      <c r="C22" s="11"/>
      <c r="D22" s="12" t="s">
        <v>7</v>
      </c>
      <c r="E22" s="7"/>
      <c r="F22" s="7">
        <f>F23+F24+F25+F26+F28+F30+F35+F36+F39+F41+F43+F47+F48+F49+F52+F53+F34+F55+F38+F54+F50+F46</f>
        <v>3800319</v>
      </c>
      <c r="G22" s="7">
        <f>G23+G24+G25+G26+G28+G30+G35+G36+G39+G41+G43+G47+G48+G49+G52+G53+G34+G55+G38+G54+G50+G46</f>
        <v>268690</v>
      </c>
      <c r="H22" s="7">
        <f t="shared" si="1"/>
        <v>4069009</v>
      </c>
      <c r="I22" s="7">
        <f>I23+I24+I25+I26+I28+I30+I35+I36+I39+I41+I43+I47+I48+I49+I52+I53+I34+I55+I38+I54+I50+I46</f>
        <v>5016627</v>
      </c>
      <c r="J22" s="7">
        <f>J23+J24+J25+J26+J28+J30+J35+J36+J39+J41+J43+J47+J48+J49+J52+J53+J34+J55+J38+J54+J50+J46</f>
        <v>522954</v>
      </c>
      <c r="K22" s="7">
        <f t="shared" si="2"/>
        <v>5539581</v>
      </c>
      <c r="L22" s="7">
        <f t="shared" si="3"/>
        <v>9608590</v>
      </c>
    </row>
    <row r="23" spans="1:12" s="18" customFormat="1" ht="84" customHeight="1" hidden="1">
      <c r="A23" s="13" t="s">
        <v>36</v>
      </c>
      <c r="B23" s="13" t="s">
        <v>31</v>
      </c>
      <c r="C23" s="13" t="s">
        <v>32</v>
      </c>
      <c r="D23" s="28" t="s">
        <v>33</v>
      </c>
      <c r="E23" s="7"/>
      <c r="F23" s="7"/>
      <c r="G23" s="7"/>
      <c r="H23" s="7">
        <f t="shared" si="1"/>
        <v>0</v>
      </c>
      <c r="I23" s="7"/>
      <c r="J23" s="7"/>
      <c r="K23" s="7">
        <f t="shared" si="2"/>
        <v>0</v>
      </c>
      <c r="L23" s="7">
        <f t="shared" si="3"/>
        <v>0</v>
      </c>
    </row>
    <row r="24" spans="1:12" s="18" customFormat="1" ht="60.75" customHeight="1">
      <c r="A24" s="76" t="s">
        <v>45</v>
      </c>
      <c r="B24" s="76" t="s">
        <v>46</v>
      </c>
      <c r="C24" s="76" t="s">
        <v>47</v>
      </c>
      <c r="D24" s="77" t="s">
        <v>48</v>
      </c>
      <c r="E24" s="39" t="s">
        <v>171</v>
      </c>
      <c r="F24" s="7">
        <v>555395</v>
      </c>
      <c r="G24" s="7">
        <v>173690</v>
      </c>
      <c r="H24" s="7">
        <f t="shared" si="1"/>
        <v>729085</v>
      </c>
      <c r="I24" s="7">
        <v>4774291</v>
      </c>
      <c r="J24" s="7">
        <v>489000</v>
      </c>
      <c r="K24" s="7">
        <f t="shared" si="2"/>
        <v>5263291</v>
      </c>
      <c r="L24" s="7">
        <f t="shared" si="3"/>
        <v>5992376</v>
      </c>
    </row>
    <row r="25" spans="1:12" s="18" customFormat="1" ht="44.25" customHeight="1">
      <c r="A25" s="76"/>
      <c r="B25" s="76"/>
      <c r="C25" s="76"/>
      <c r="D25" s="77"/>
      <c r="E25" s="40" t="s">
        <v>172</v>
      </c>
      <c r="F25" s="7">
        <v>109808</v>
      </c>
      <c r="G25" s="7"/>
      <c r="H25" s="7">
        <f t="shared" si="1"/>
        <v>109808</v>
      </c>
      <c r="I25" s="7"/>
      <c r="J25" s="7"/>
      <c r="K25" s="7">
        <f t="shared" si="2"/>
        <v>0</v>
      </c>
      <c r="L25" s="7">
        <f t="shared" si="3"/>
        <v>109808</v>
      </c>
    </row>
    <row r="26" spans="1:12" s="18" customFormat="1" ht="33" customHeight="1">
      <c r="A26" s="65" t="s">
        <v>242</v>
      </c>
      <c r="B26" s="13" t="s">
        <v>236</v>
      </c>
      <c r="C26" s="29"/>
      <c r="D26" s="30" t="s">
        <v>237</v>
      </c>
      <c r="E26" s="66"/>
      <c r="F26" s="66">
        <f>F27</f>
        <v>0</v>
      </c>
      <c r="G26" s="66">
        <f aca="true" t="shared" si="4" ref="G26:L26">G27</f>
        <v>80000</v>
      </c>
      <c r="H26" s="66">
        <f t="shared" si="4"/>
        <v>80000</v>
      </c>
      <c r="I26" s="66">
        <f t="shared" si="4"/>
        <v>0</v>
      </c>
      <c r="J26" s="66">
        <f t="shared" si="4"/>
        <v>0</v>
      </c>
      <c r="K26" s="66">
        <f t="shared" si="4"/>
        <v>0</v>
      </c>
      <c r="L26" s="66">
        <f t="shared" si="4"/>
        <v>80000</v>
      </c>
    </row>
    <row r="27" spans="1:12" s="18" customFormat="1" ht="42" customHeight="1">
      <c r="A27" s="13" t="s">
        <v>238</v>
      </c>
      <c r="B27" s="13" t="s">
        <v>239</v>
      </c>
      <c r="C27" s="29" t="s">
        <v>240</v>
      </c>
      <c r="D27" s="30" t="s">
        <v>241</v>
      </c>
      <c r="E27" s="67" t="s">
        <v>244</v>
      </c>
      <c r="F27" s="66"/>
      <c r="G27" s="66">
        <v>80000</v>
      </c>
      <c r="H27" s="66">
        <f t="shared" si="1"/>
        <v>80000</v>
      </c>
      <c r="I27" s="66"/>
      <c r="J27" s="66"/>
      <c r="K27" s="66">
        <f t="shared" si="2"/>
        <v>0</v>
      </c>
      <c r="L27" s="66">
        <f t="shared" si="3"/>
        <v>80000</v>
      </c>
    </row>
    <row r="28" spans="1:12" s="18" customFormat="1" ht="28.5" customHeight="1">
      <c r="A28" s="11" t="s">
        <v>220</v>
      </c>
      <c r="B28" s="13" t="s">
        <v>91</v>
      </c>
      <c r="C28" s="11"/>
      <c r="D28" s="10" t="s">
        <v>92</v>
      </c>
      <c r="E28" s="15"/>
      <c r="F28" s="7">
        <f>F29</f>
        <v>10000</v>
      </c>
      <c r="G28" s="7">
        <f>G29</f>
        <v>0</v>
      </c>
      <c r="H28" s="7">
        <f t="shared" si="1"/>
        <v>10000</v>
      </c>
      <c r="I28" s="7">
        <f>I29</f>
        <v>0</v>
      </c>
      <c r="J28" s="7">
        <f>J29</f>
        <v>0</v>
      </c>
      <c r="K28" s="7">
        <f t="shared" si="2"/>
        <v>0</v>
      </c>
      <c r="L28" s="7">
        <f t="shared" si="3"/>
        <v>10000</v>
      </c>
    </row>
    <row r="29" spans="1:12" s="18" customFormat="1" ht="28.5" customHeight="1">
      <c r="A29" s="13" t="s">
        <v>93</v>
      </c>
      <c r="B29" s="13" t="s">
        <v>94</v>
      </c>
      <c r="C29" s="13" t="s">
        <v>70</v>
      </c>
      <c r="D29" s="10" t="s">
        <v>95</v>
      </c>
      <c r="E29" s="15" t="s">
        <v>153</v>
      </c>
      <c r="F29" s="7">
        <v>10000</v>
      </c>
      <c r="G29" s="7"/>
      <c r="H29" s="7">
        <f t="shared" si="1"/>
        <v>10000</v>
      </c>
      <c r="I29" s="7"/>
      <c r="J29" s="7"/>
      <c r="K29" s="7">
        <f t="shared" si="2"/>
        <v>0</v>
      </c>
      <c r="L29" s="7">
        <f t="shared" si="3"/>
        <v>10000</v>
      </c>
    </row>
    <row r="30" spans="1:12" s="18" customFormat="1" ht="27.75" customHeight="1">
      <c r="A30" s="13" t="s">
        <v>221</v>
      </c>
      <c r="B30" s="13" t="s">
        <v>96</v>
      </c>
      <c r="C30" s="13"/>
      <c r="D30" s="10" t="s">
        <v>97</v>
      </c>
      <c r="E30" s="7"/>
      <c r="F30" s="7">
        <f>F31+F32+F33</f>
        <v>4800</v>
      </c>
      <c r="G30" s="7">
        <f>G31+G32+G33</f>
        <v>0</v>
      </c>
      <c r="H30" s="7">
        <f t="shared" si="1"/>
        <v>4800</v>
      </c>
      <c r="I30" s="7">
        <f>I31+I32+I33</f>
        <v>0</v>
      </c>
      <c r="J30" s="7">
        <f>J31+J32+J33</f>
        <v>0</v>
      </c>
      <c r="K30" s="7">
        <f t="shared" si="2"/>
        <v>0</v>
      </c>
      <c r="L30" s="7">
        <f t="shared" si="3"/>
        <v>4800</v>
      </c>
    </row>
    <row r="31" spans="1:12" s="18" customFormat="1" ht="29.25" customHeight="1">
      <c r="A31" s="13" t="s">
        <v>98</v>
      </c>
      <c r="B31" s="13" t="s">
        <v>99</v>
      </c>
      <c r="C31" s="13" t="s">
        <v>70</v>
      </c>
      <c r="D31" s="10" t="s">
        <v>100</v>
      </c>
      <c r="E31" s="10" t="s">
        <v>160</v>
      </c>
      <c r="F31" s="7">
        <v>4800</v>
      </c>
      <c r="G31" s="7"/>
      <c r="H31" s="7">
        <f t="shared" si="1"/>
        <v>4800</v>
      </c>
      <c r="I31" s="7"/>
      <c r="J31" s="7"/>
      <c r="K31" s="7">
        <f t="shared" si="2"/>
        <v>0</v>
      </c>
      <c r="L31" s="7">
        <f t="shared" si="3"/>
        <v>4800</v>
      </c>
    </row>
    <row r="32" spans="1:12" s="18" customFormat="1" ht="84" customHeight="1" hidden="1">
      <c r="A32" s="13" t="s">
        <v>101</v>
      </c>
      <c r="B32" s="13" t="s">
        <v>102</v>
      </c>
      <c r="C32" s="13" t="s">
        <v>70</v>
      </c>
      <c r="D32" s="10" t="s">
        <v>103</v>
      </c>
      <c r="E32" s="7"/>
      <c r="F32" s="7"/>
      <c r="G32" s="7"/>
      <c r="H32" s="7">
        <f t="shared" si="1"/>
        <v>0</v>
      </c>
      <c r="I32" s="7"/>
      <c r="J32" s="7"/>
      <c r="K32" s="7">
        <f t="shared" si="2"/>
        <v>0</v>
      </c>
      <c r="L32" s="7">
        <f t="shared" si="3"/>
        <v>0</v>
      </c>
    </row>
    <row r="33" spans="1:12" s="18" customFormat="1" ht="84" customHeight="1" hidden="1">
      <c r="A33" s="13" t="s">
        <v>104</v>
      </c>
      <c r="B33" s="13" t="s">
        <v>105</v>
      </c>
      <c r="C33" s="13" t="s">
        <v>70</v>
      </c>
      <c r="D33" s="10" t="s">
        <v>106</v>
      </c>
      <c r="E33" s="7"/>
      <c r="F33" s="7"/>
      <c r="G33" s="7"/>
      <c r="H33" s="7">
        <f t="shared" si="1"/>
        <v>0</v>
      </c>
      <c r="I33" s="7"/>
      <c r="J33" s="7"/>
      <c r="K33" s="7">
        <f t="shared" si="2"/>
        <v>0</v>
      </c>
      <c r="L33" s="7">
        <f t="shared" si="3"/>
        <v>0</v>
      </c>
    </row>
    <row r="34" spans="1:12" s="18" customFormat="1" ht="26.25" customHeight="1">
      <c r="A34" s="13" t="s">
        <v>222</v>
      </c>
      <c r="B34" s="13" t="s">
        <v>107</v>
      </c>
      <c r="C34" s="47"/>
      <c r="D34" s="38" t="s">
        <v>183</v>
      </c>
      <c r="E34" s="7"/>
      <c r="F34" s="7">
        <f>F37</f>
        <v>6700</v>
      </c>
      <c r="G34" s="7">
        <f>G37</f>
        <v>0</v>
      </c>
      <c r="H34" s="7">
        <f t="shared" si="1"/>
        <v>6700</v>
      </c>
      <c r="I34" s="7">
        <f>I37</f>
        <v>0</v>
      </c>
      <c r="J34" s="7">
        <f>J37</f>
        <v>0</v>
      </c>
      <c r="K34" s="7">
        <f t="shared" si="2"/>
        <v>0</v>
      </c>
      <c r="L34" s="7">
        <f t="shared" si="3"/>
        <v>6700</v>
      </c>
    </row>
    <row r="35" spans="1:12" s="18" customFormat="1" ht="84" customHeight="1" hidden="1">
      <c r="A35" s="76" t="s">
        <v>108</v>
      </c>
      <c r="B35" s="76" t="s">
        <v>69</v>
      </c>
      <c r="C35" s="76" t="s">
        <v>70</v>
      </c>
      <c r="D35" s="84" t="s">
        <v>71</v>
      </c>
      <c r="E35" s="7"/>
      <c r="F35" s="7"/>
      <c r="G35" s="7"/>
      <c r="H35" s="7">
        <f t="shared" si="1"/>
        <v>0</v>
      </c>
      <c r="I35" s="7"/>
      <c r="J35" s="7"/>
      <c r="K35" s="7">
        <f t="shared" si="2"/>
        <v>0</v>
      </c>
      <c r="L35" s="7">
        <f t="shared" si="3"/>
        <v>0</v>
      </c>
    </row>
    <row r="36" spans="1:12" s="18" customFormat="1" ht="84" customHeight="1" hidden="1">
      <c r="A36" s="76"/>
      <c r="B36" s="76"/>
      <c r="C36" s="76"/>
      <c r="D36" s="84"/>
      <c r="E36" s="7"/>
      <c r="F36" s="7"/>
      <c r="G36" s="7"/>
      <c r="H36" s="7">
        <f t="shared" si="1"/>
        <v>0</v>
      </c>
      <c r="I36" s="7"/>
      <c r="J36" s="7"/>
      <c r="K36" s="7">
        <f t="shared" si="2"/>
        <v>0</v>
      </c>
      <c r="L36" s="7">
        <f t="shared" si="3"/>
        <v>0</v>
      </c>
    </row>
    <row r="37" spans="1:12" s="18" customFormat="1" ht="42.75" customHeight="1">
      <c r="A37" s="13" t="s">
        <v>184</v>
      </c>
      <c r="B37" s="13" t="s">
        <v>185</v>
      </c>
      <c r="C37" s="13" t="s">
        <v>70</v>
      </c>
      <c r="D37" s="10" t="s">
        <v>197</v>
      </c>
      <c r="E37" s="38" t="s">
        <v>161</v>
      </c>
      <c r="F37" s="7">
        <v>6700</v>
      </c>
      <c r="G37" s="7"/>
      <c r="H37" s="7">
        <f t="shared" si="1"/>
        <v>6700</v>
      </c>
      <c r="I37" s="7"/>
      <c r="J37" s="7"/>
      <c r="K37" s="7">
        <f t="shared" si="2"/>
        <v>0</v>
      </c>
      <c r="L37" s="7">
        <f t="shared" si="3"/>
        <v>6700</v>
      </c>
    </row>
    <row r="38" spans="1:12" s="18" customFormat="1" ht="63.75" customHeight="1">
      <c r="A38" s="13" t="s">
        <v>108</v>
      </c>
      <c r="B38" s="13" t="s">
        <v>69</v>
      </c>
      <c r="C38" s="13" t="s">
        <v>70</v>
      </c>
      <c r="D38" s="30" t="s">
        <v>71</v>
      </c>
      <c r="E38" s="39" t="s">
        <v>204</v>
      </c>
      <c r="F38" s="7">
        <v>136000</v>
      </c>
      <c r="G38" s="7"/>
      <c r="H38" s="7">
        <f t="shared" si="1"/>
        <v>136000</v>
      </c>
      <c r="I38" s="7"/>
      <c r="J38" s="7"/>
      <c r="K38" s="7"/>
      <c r="L38" s="7">
        <f t="shared" si="3"/>
        <v>136000</v>
      </c>
    </row>
    <row r="39" spans="1:12" s="18" customFormat="1" ht="29.25" customHeight="1">
      <c r="A39" s="41" t="s">
        <v>223</v>
      </c>
      <c r="B39" s="41" t="s">
        <v>114</v>
      </c>
      <c r="C39" s="41"/>
      <c r="D39" s="48" t="s">
        <v>115</v>
      </c>
      <c r="E39" s="7"/>
      <c r="F39" s="7">
        <f>F40</f>
        <v>15000</v>
      </c>
      <c r="G39" s="7">
        <f>G40</f>
        <v>0</v>
      </c>
      <c r="H39" s="7">
        <f t="shared" si="1"/>
        <v>15000</v>
      </c>
      <c r="I39" s="7">
        <f>I40</f>
        <v>0</v>
      </c>
      <c r="J39" s="7">
        <f>J40</f>
        <v>0</v>
      </c>
      <c r="K39" s="7">
        <f t="shared" si="2"/>
        <v>0</v>
      </c>
      <c r="L39" s="7">
        <f t="shared" si="3"/>
        <v>15000</v>
      </c>
    </row>
    <row r="40" spans="1:12" s="18" customFormat="1" ht="44.25" customHeight="1">
      <c r="A40" s="13" t="s">
        <v>119</v>
      </c>
      <c r="B40" s="34" t="s">
        <v>117</v>
      </c>
      <c r="C40" s="35" t="s">
        <v>49</v>
      </c>
      <c r="D40" s="49" t="s">
        <v>118</v>
      </c>
      <c r="E40" s="38" t="s">
        <v>181</v>
      </c>
      <c r="F40" s="7">
        <v>15000</v>
      </c>
      <c r="G40" s="7"/>
      <c r="H40" s="7">
        <f t="shared" si="1"/>
        <v>15000</v>
      </c>
      <c r="I40" s="7"/>
      <c r="J40" s="7"/>
      <c r="K40" s="7">
        <f t="shared" si="2"/>
        <v>0</v>
      </c>
      <c r="L40" s="7">
        <f t="shared" si="3"/>
        <v>15000</v>
      </c>
    </row>
    <row r="41" spans="1:12" s="18" customFormat="1" ht="26.25" customHeight="1">
      <c r="A41" s="41" t="s">
        <v>224</v>
      </c>
      <c r="B41" s="42" t="s">
        <v>188</v>
      </c>
      <c r="C41" s="43"/>
      <c r="D41" s="44" t="s">
        <v>189</v>
      </c>
      <c r="E41" s="7"/>
      <c r="F41" s="7">
        <f>F42</f>
        <v>188477</v>
      </c>
      <c r="G41" s="7">
        <f>G42</f>
        <v>0</v>
      </c>
      <c r="H41" s="7">
        <f t="shared" si="1"/>
        <v>188477</v>
      </c>
      <c r="I41" s="7">
        <f>I42</f>
        <v>0</v>
      </c>
      <c r="J41" s="7">
        <f>J42</f>
        <v>0</v>
      </c>
      <c r="K41" s="7">
        <f t="shared" si="2"/>
        <v>0</v>
      </c>
      <c r="L41" s="7">
        <f t="shared" si="3"/>
        <v>188477</v>
      </c>
    </row>
    <row r="42" spans="1:12" s="18" customFormat="1" ht="66.75" customHeight="1">
      <c r="A42" s="13" t="s">
        <v>190</v>
      </c>
      <c r="B42" s="13" t="s">
        <v>191</v>
      </c>
      <c r="C42" s="13" t="s">
        <v>72</v>
      </c>
      <c r="D42" s="10" t="s">
        <v>192</v>
      </c>
      <c r="E42" s="38" t="s">
        <v>163</v>
      </c>
      <c r="F42" s="7">
        <v>188477</v>
      </c>
      <c r="G42" s="7"/>
      <c r="H42" s="7">
        <f t="shared" si="1"/>
        <v>188477</v>
      </c>
      <c r="I42" s="7"/>
      <c r="J42" s="7"/>
      <c r="K42" s="7">
        <f t="shared" si="2"/>
        <v>0</v>
      </c>
      <c r="L42" s="7">
        <f t="shared" si="3"/>
        <v>188477</v>
      </c>
    </row>
    <row r="43" spans="1:12" s="18" customFormat="1" ht="29.25" customHeight="1">
      <c r="A43" s="13" t="s">
        <v>225</v>
      </c>
      <c r="B43" s="13" t="s">
        <v>127</v>
      </c>
      <c r="C43" s="13"/>
      <c r="D43" s="10" t="s">
        <v>196</v>
      </c>
      <c r="E43" s="38"/>
      <c r="F43" s="7">
        <f>F44+F45</f>
        <v>6260</v>
      </c>
      <c r="G43" s="7">
        <f>G44+G45</f>
        <v>0</v>
      </c>
      <c r="H43" s="7">
        <f t="shared" si="1"/>
        <v>6260</v>
      </c>
      <c r="I43" s="7">
        <f>I44+I45</f>
        <v>0</v>
      </c>
      <c r="J43" s="7">
        <f>J44+J45</f>
        <v>0</v>
      </c>
      <c r="K43" s="7">
        <f t="shared" si="2"/>
        <v>0</v>
      </c>
      <c r="L43" s="7">
        <f t="shared" si="3"/>
        <v>6260</v>
      </c>
    </row>
    <row r="44" spans="1:12" s="18" customFormat="1" ht="29.25" customHeight="1">
      <c r="A44" s="76" t="s">
        <v>193</v>
      </c>
      <c r="B44" s="76" t="s">
        <v>194</v>
      </c>
      <c r="C44" s="76" t="s">
        <v>72</v>
      </c>
      <c r="D44" s="84" t="s">
        <v>195</v>
      </c>
      <c r="E44" s="10" t="s">
        <v>160</v>
      </c>
      <c r="F44" s="7">
        <v>2000</v>
      </c>
      <c r="G44" s="7"/>
      <c r="H44" s="7">
        <f t="shared" si="1"/>
        <v>2000</v>
      </c>
      <c r="I44" s="7"/>
      <c r="J44" s="7"/>
      <c r="K44" s="7">
        <f t="shared" si="2"/>
        <v>0</v>
      </c>
      <c r="L44" s="7">
        <f t="shared" si="3"/>
        <v>2000</v>
      </c>
    </row>
    <row r="45" spans="1:12" s="18" customFormat="1" ht="44.25" customHeight="1">
      <c r="A45" s="76"/>
      <c r="B45" s="76"/>
      <c r="C45" s="76"/>
      <c r="D45" s="84"/>
      <c r="E45" s="38" t="s">
        <v>163</v>
      </c>
      <c r="F45" s="7">
        <v>4260</v>
      </c>
      <c r="G45" s="7"/>
      <c r="H45" s="7">
        <f t="shared" si="1"/>
        <v>4260</v>
      </c>
      <c r="I45" s="7"/>
      <c r="J45" s="7"/>
      <c r="K45" s="7">
        <f t="shared" si="2"/>
        <v>0</v>
      </c>
      <c r="L45" s="7">
        <f t="shared" si="3"/>
        <v>4260</v>
      </c>
    </row>
    <row r="46" spans="1:12" s="18" customFormat="1" ht="81.75" customHeight="1">
      <c r="A46" s="13" t="s">
        <v>243</v>
      </c>
      <c r="B46" s="13" t="s">
        <v>64</v>
      </c>
      <c r="C46" s="13" t="s">
        <v>65</v>
      </c>
      <c r="D46" s="31" t="s">
        <v>66</v>
      </c>
      <c r="E46" s="38" t="s">
        <v>171</v>
      </c>
      <c r="F46" s="7"/>
      <c r="G46" s="7"/>
      <c r="H46" s="7">
        <f t="shared" si="1"/>
        <v>0</v>
      </c>
      <c r="I46" s="7"/>
      <c r="J46" s="7">
        <v>99000</v>
      </c>
      <c r="K46" s="7">
        <f t="shared" si="2"/>
        <v>99000</v>
      </c>
      <c r="L46" s="7">
        <f t="shared" si="3"/>
        <v>99000</v>
      </c>
    </row>
    <row r="47" spans="1:12" s="18" customFormat="1" ht="45" customHeight="1">
      <c r="A47" s="13" t="s">
        <v>146</v>
      </c>
      <c r="B47" s="13" t="s">
        <v>147</v>
      </c>
      <c r="C47" s="13" t="s">
        <v>149</v>
      </c>
      <c r="D47" s="50" t="s">
        <v>148</v>
      </c>
      <c r="E47" s="10" t="s">
        <v>164</v>
      </c>
      <c r="F47" s="7">
        <v>370000</v>
      </c>
      <c r="G47" s="7"/>
      <c r="H47" s="7">
        <f t="shared" si="1"/>
        <v>370000</v>
      </c>
      <c r="I47" s="7"/>
      <c r="J47" s="7"/>
      <c r="K47" s="7">
        <f t="shared" si="2"/>
        <v>0</v>
      </c>
      <c r="L47" s="7">
        <f t="shared" si="3"/>
        <v>370000</v>
      </c>
    </row>
    <row r="48" spans="1:12" s="18" customFormat="1" ht="39.75" customHeight="1">
      <c r="A48" s="13" t="s">
        <v>231</v>
      </c>
      <c r="B48" s="13" t="s">
        <v>232</v>
      </c>
      <c r="C48" s="13" t="s">
        <v>233</v>
      </c>
      <c r="D48" s="50" t="s">
        <v>234</v>
      </c>
      <c r="E48" s="10" t="s">
        <v>153</v>
      </c>
      <c r="F48" s="7"/>
      <c r="G48" s="7"/>
      <c r="H48" s="7">
        <f t="shared" si="1"/>
        <v>0</v>
      </c>
      <c r="I48" s="7">
        <v>64000</v>
      </c>
      <c r="J48" s="7"/>
      <c r="K48" s="7">
        <f t="shared" si="2"/>
        <v>64000</v>
      </c>
      <c r="L48" s="7">
        <f t="shared" si="3"/>
        <v>64000</v>
      </c>
    </row>
    <row r="49" spans="1:12" s="18" customFormat="1" ht="41.25" customHeight="1">
      <c r="A49" s="13" t="s">
        <v>129</v>
      </c>
      <c r="B49" s="13" t="s">
        <v>130</v>
      </c>
      <c r="C49" s="13" t="s">
        <v>131</v>
      </c>
      <c r="D49" s="10" t="s">
        <v>132</v>
      </c>
      <c r="E49" s="10" t="s">
        <v>153</v>
      </c>
      <c r="F49" s="7">
        <v>89280</v>
      </c>
      <c r="G49" s="7"/>
      <c r="H49" s="7">
        <f t="shared" si="1"/>
        <v>89280</v>
      </c>
      <c r="I49" s="7"/>
      <c r="J49" s="7"/>
      <c r="K49" s="7">
        <f t="shared" si="2"/>
        <v>0</v>
      </c>
      <c r="L49" s="7">
        <f t="shared" si="3"/>
        <v>89280</v>
      </c>
    </row>
    <row r="50" spans="1:12" s="18" customFormat="1" ht="41.25" customHeight="1">
      <c r="A50" s="64" t="s">
        <v>219</v>
      </c>
      <c r="B50" s="64" t="s">
        <v>213</v>
      </c>
      <c r="C50" s="64"/>
      <c r="D50" s="30" t="s">
        <v>214</v>
      </c>
      <c r="E50" s="10"/>
      <c r="F50" s="7">
        <f>F51</f>
        <v>300000</v>
      </c>
      <c r="G50" s="7">
        <f aca="true" t="shared" si="5" ref="G50:L50">G51</f>
        <v>0</v>
      </c>
      <c r="H50" s="7">
        <f t="shared" si="5"/>
        <v>300000</v>
      </c>
      <c r="I50" s="7">
        <f t="shared" si="5"/>
        <v>0</v>
      </c>
      <c r="J50" s="7">
        <f t="shared" si="5"/>
        <v>0</v>
      </c>
      <c r="K50" s="7">
        <f t="shared" si="5"/>
        <v>0</v>
      </c>
      <c r="L50" s="7">
        <f t="shared" si="5"/>
        <v>300000</v>
      </c>
    </row>
    <row r="51" spans="1:12" s="18" customFormat="1" ht="42.75" customHeight="1">
      <c r="A51" s="64" t="s">
        <v>215</v>
      </c>
      <c r="B51" s="64" t="s">
        <v>216</v>
      </c>
      <c r="C51" s="64" t="s">
        <v>31</v>
      </c>
      <c r="D51" s="30" t="s">
        <v>217</v>
      </c>
      <c r="E51" s="10" t="s">
        <v>218</v>
      </c>
      <c r="F51" s="7">
        <v>300000</v>
      </c>
      <c r="G51" s="7"/>
      <c r="H51" s="7">
        <f>F51+G51</f>
        <v>300000</v>
      </c>
      <c r="I51" s="7"/>
      <c r="J51" s="7"/>
      <c r="K51" s="7">
        <f>I51+J51</f>
        <v>0</v>
      </c>
      <c r="L51" s="7">
        <f>H51+K51</f>
        <v>300000</v>
      </c>
    </row>
    <row r="52" spans="1:12" s="18" customFormat="1" ht="102" customHeight="1">
      <c r="A52" s="78" t="s">
        <v>137</v>
      </c>
      <c r="B52" s="78" t="s">
        <v>138</v>
      </c>
      <c r="C52" s="78" t="s">
        <v>135</v>
      </c>
      <c r="D52" s="81" t="s">
        <v>139</v>
      </c>
      <c r="E52" s="39" t="s">
        <v>209</v>
      </c>
      <c r="F52" s="7">
        <v>1741047</v>
      </c>
      <c r="G52" s="7">
        <v>5000</v>
      </c>
      <c r="H52" s="7">
        <f t="shared" si="1"/>
        <v>1746047</v>
      </c>
      <c r="I52" s="7">
        <v>47790</v>
      </c>
      <c r="J52" s="7">
        <v>37000</v>
      </c>
      <c r="K52" s="7">
        <f t="shared" si="2"/>
        <v>84790</v>
      </c>
      <c r="L52" s="7">
        <f t="shared" si="3"/>
        <v>1830837</v>
      </c>
    </row>
    <row r="53" spans="1:12" s="18" customFormat="1" ht="25.5" customHeight="1">
      <c r="A53" s="79"/>
      <c r="B53" s="79"/>
      <c r="C53" s="79"/>
      <c r="D53" s="82"/>
      <c r="E53" s="39" t="s">
        <v>153</v>
      </c>
      <c r="F53" s="7">
        <v>205930</v>
      </c>
      <c r="G53" s="7">
        <v>10000</v>
      </c>
      <c r="H53" s="7">
        <f t="shared" si="1"/>
        <v>215930</v>
      </c>
      <c r="I53" s="7">
        <v>20000</v>
      </c>
      <c r="J53" s="7"/>
      <c r="K53" s="7">
        <f t="shared" si="2"/>
        <v>20000</v>
      </c>
      <c r="L53" s="7">
        <f t="shared" si="3"/>
        <v>235930</v>
      </c>
    </row>
    <row r="54" spans="1:12" s="18" customFormat="1" ht="25.5" customHeight="1">
      <c r="A54" s="80"/>
      <c r="B54" s="80"/>
      <c r="C54" s="80"/>
      <c r="D54" s="83"/>
      <c r="E54" s="39" t="s">
        <v>212</v>
      </c>
      <c r="F54" s="7">
        <v>45622</v>
      </c>
      <c r="G54" s="7"/>
      <c r="H54" s="7">
        <f t="shared" si="1"/>
        <v>45622</v>
      </c>
      <c r="I54" s="7">
        <v>110546</v>
      </c>
      <c r="J54" s="7">
        <v>-102046</v>
      </c>
      <c r="K54" s="7">
        <f t="shared" si="2"/>
        <v>8500</v>
      </c>
      <c r="L54" s="7">
        <f t="shared" si="3"/>
        <v>54122</v>
      </c>
    </row>
    <row r="55" spans="1:12" s="18" customFormat="1" ht="45" customHeight="1">
      <c r="A55" s="13" t="s">
        <v>205</v>
      </c>
      <c r="B55" s="13" t="s">
        <v>206</v>
      </c>
      <c r="C55" s="13" t="s">
        <v>207</v>
      </c>
      <c r="D55" s="10" t="s">
        <v>208</v>
      </c>
      <c r="E55" s="10" t="s">
        <v>153</v>
      </c>
      <c r="F55" s="7">
        <v>16000</v>
      </c>
      <c r="G55" s="7"/>
      <c r="H55" s="7">
        <f t="shared" si="1"/>
        <v>16000</v>
      </c>
      <c r="I55" s="7"/>
      <c r="J55" s="7"/>
      <c r="K55" s="7">
        <f t="shared" si="2"/>
        <v>0</v>
      </c>
      <c r="L55" s="7">
        <f t="shared" si="3"/>
        <v>16000</v>
      </c>
    </row>
    <row r="56" spans="1:12" s="18" customFormat="1" ht="30.75" customHeight="1">
      <c r="A56" s="11" t="s">
        <v>26</v>
      </c>
      <c r="B56" s="11"/>
      <c r="C56" s="11"/>
      <c r="D56" s="12" t="s">
        <v>22</v>
      </c>
      <c r="E56" s="7"/>
      <c r="F56" s="7">
        <f>F57</f>
        <v>3245310</v>
      </c>
      <c r="G56" s="7">
        <f>G57</f>
        <v>18690</v>
      </c>
      <c r="H56" s="7">
        <f t="shared" si="1"/>
        <v>3264000</v>
      </c>
      <c r="I56" s="7">
        <f>I57</f>
        <v>5848210</v>
      </c>
      <c r="J56" s="7">
        <f>J57</f>
        <v>1660100</v>
      </c>
      <c r="K56" s="7">
        <f t="shared" si="2"/>
        <v>7508310</v>
      </c>
      <c r="L56" s="7">
        <f t="shared" si="3"/>
        <v>10772310</v>
      </c>
    </row>
    <row r="57" spans="1:12" s="18" customFormat="1" ht="32.25" customHeight="1">
      <c r="A57" s="11" t="s">
        <v>27</v>
      </c>
      <c r="B57" s="11"/>
      <c r="C57" s="11"/>
      <c r="D57" s="12" t="s">
        <v>22</v>
      </c>
      <c r="E57" s="7"/>
      <c r="F57" s="7">
        <f>F58+F59+F60+F61+F62+F64</f>
        <v>3245310</v>
      </c>
      <c r="G57" s="7">
        <f>G58+G59+G60+G61+G62+G64</f>
        <v>18690</v>
      </c>
      <c r="H57" s="7">
        <f t="shared" si="1"/>
        <v>3264000</v>
      </c>
      <c r="I57" s="7">
        <f>I58+I59+I60+I61+I62+I64</f>
        <v>5848210</v>
      </c>
      <c r="J57" s="7">
        <f>J58+J59+J60+J61+J62+J64</f>
        <v>1660100</v>
      </c>
      <c r="K57" s="7">
        <f t="shared" si="2"/>
        <v>7508310</v>
      </c>
      <c r="L57" s="7">
        <f t="shared" si="3"/>
        <v>10772310</v>
      </c>
    </row>
    <row r="58" spans="1:12" s="18" customFormat="1" ht="66.75" customHeight="1">
      <c r="A58" s="13" t="s">
        <v>23</v>
      </c>
      <c r="B58" s="13" t="s">
        <v>24</v>
      </c>
      <c r="C58" s="13" t="s">
        <v>25</v>
      </c>
      <c r="D58" s="30" t="s">
        <v>28</v>
      </c>
      <c r="E58" s="81" t="s">
        <v>177</v>
      </c>
      <c r="F58" s="7">
        <v>2116373</v>
      </c>
      <c r="G58" s="7">
        <v>66690</v>
      </c>
      <c r="H58" s="7">
        <f t="shared" si="1"/>
        <v>2183063</v>
      </c>
      <c r="I58" s="7">
        <v>5848210</v>
      </c>
      <c r="J58" s="7">
        <v>1154243</v>
      </c>
      <c r="K58" s="7">
        <f t="shared" si="2"/>
        <v>7002453</v>
      </c>
      <c r="L58" s="7">
        <f t="shared" si="3"/>
        <v>9185516</v>
      </c>
    </row>
    <row r="59" spans="1:12" s="18" customFormat="1" ht="44.25" customHeight="1">
      <c r="A59" s="13" t="s">
        <v>37</v>
      </c>
      <c r="B59" s="13" t="s">
        <v>38</v>
      </c>
      <c r="C59" s="29" t="s">
        <v>39</v>
      </c>
      <c r="D59" s="36" t="s">
        <v>40</v>
      </c>
      <c r="E59" s="83"/>
      <c r="F59" s="7">
        <v>37920</v>
      </c>
      <c r="G59" s="7"/>
      <c r="H59" s="7">
        <f t="shared" si="1"/>
        <v>37920</v>
      </c>
      <c r="I59" s="7"/>
      <c r="J59" s="7"/>
      <c r="K59" s="7">
        <f t="shared" si="2"/>
        <v>0</v>
      </c>
      <c r="L59" s="7">
        <f t="shared" si="3"/>
        <v>37920</v>
      </c>
    </row>
    <row r="60" spans="1:12" s="18" customFormat="1" ht="84" customHeight="1" hidden="1">
      <c r="A60" s="13" t="s">
        <v>41</v>
      </c>
      <c r="B60" s="13" t="s">
        <v>42</v>
      </c>
      <c r="C60" s="13" t="s">
        <v>43</v>
      </c>
      <c r="D60" s="32" t="s">
        <v>44</v>
      </c>
      <c r="E60" s="7"/>
      <c r="F60" s="7"/>
      <c r="G60" s="7"/>
      <c r="H60" s="7">
        <f t="shared" si="1"/>
        <v>0</v>
      </c>
      <c r="I60" s="7"/>
      <c r="J60" s="7"/>
      <c r="K60" s="7">
        <f t="shared" si="2"/>
        <v>0</v>
      </c>
      <c r="L60" s="7">
        <f t="shared" si="3"/>
        <v>0</v>
      </c>
    </row>
    <row r="61" spans="1:12" s="18" customFormat="1" ht="70.5" customHeight="1">
      <c r="A61" s="13" t="s">
        <v>68</v>
      </c>
      <c r="B61" s="13" t="s">
        <v>69</v>
      </c>
      <c r="C61" s="13" t="s">
        <v>70</v>
      </c>
      <c r="D61" s="30" t="s">
        <v>71</v>
      </c>
      <c r="E61" s="39" t="s">
        <v>204</v>
      </c>
      <c r="F61" s="7">
        <v>977832</v>
      </c>
      <c r="G61" s="7"/>
      <c r="H61" s="7">
        <f t="shared" si="1"/>
        <v>977832</v>
      </c>
      <c r="I61" s="7"/>
      <c r="J61" s="7"/>
      <c r="K61" s="7">
        <f t="shared" si="2"/>
        <v>0</v>
      </c>
      <c r="L61" s="7">
        <f t="shared" si="3"/>
        <v>977832</v>
      </c>
    </row>
    <row r="62" spans="1:12" s="18" customFormat="1" ht="26.25" customHeight="1">
      <c r="A62" s="13" t="s">
        <v>226</v>
      </c>
      <c r="B62" s="13" t="s">
        <v>126</v>
      </c>
      <c r="C62" s="29"/>
      <c r="D62" s="36" t="s">
        <v>186</v>
      </c>
      <c r="E62" s="7"/>
      <c r="F62" s="7">
        <f>F63</f>
        <v>113185</v>
      </c>
      <c r="G62" s="7">
        <f>G63</f>
        <v>-48000</v>
      </c>
      <c r="H62" s="7">
        <f t="shared" si="1"/>
        <v>65185</v>
      </c>
      <c r="I62" s="7">
        <f>I63</f>
        <v>0</v>
      </c>
      <c r="J62" s="7">
        <f>J63</f>
        <v>0</v>
      </c>
      <c r="K62" s="7">
        <f t="shared" si="2"/>
        <v>0</v>
      </c>
      <c r="L62" s="7">
        <f t="shared" si="3"/>
        <v>65185</v>
      </c>
    </row>
    <row r="63" spans="1:12" s="18" customFormat="1" ht="47.25" customHeight="1">
      <c r="A63" s="13" t="s">
        <v>187</v>
      </c>
      <c r="B63" s="13" t="s">
        <v>162</v>
      </c>
      <c r="C63" s="13" t="s">
        <v>72</v>
      </c>
      <c r="D63" s="31" t="s">
        <v>73</v>
      </c>
      <c r="E63" s="38" t="s">
        <v>163</v>
      </c>
      <c r="F63" s="7">
        <v>113185</v>
      </c>
      <c r="G63" s="7">
        <v>-48000</v>
      </c>
      <c r="H63" s="7">
        <f t="shared" si="1"/>
        <v>65185</v>
      </c>
      <c r="I63" s="7"/>
      <c r="J63" s="7"/>
      <c r="K63" s="7">
        <f t="shared" si="2"/>
        <v>0</v>
      </c>
      <c r="L63" s="7">
        <f t="shared" si="3"/>
        <v>65185</v>
      </c>
    </row>
    <row r="64" spans="1:12" s="18" customFormat="1" ht="36" customHeight="1">
      <c r="A64" s="13" t="s">
        <v>67</v>
      </c>
      <c r="B64" s="13" t="s">
        <v>64</v>
      </c>
      <c r="C64" s="13" t="s">
        <v>65</v>
      </c>
      <c r="D64" s="31" t="s">
        <v>66</v>
      </c>
      <c r="E64" s="39" t="s">
        <v>177</v>
      </c>
      <c r="F64" s="7"/>
      <c r="G64" s="7"/>
      <c r="H64" s="7">
        <f t="shared" si="1"/>
        <v>0</v>
      </c>
      <c r="I64" s="7"/>
      <c r="J64" s="7">
        <v>505857</v>
      </c>
      <c r="K64" s="7">
        <f t="shared" si="2"/>
        <v>505857</v>
      </c>
      <c r="L64" s="7">
        <f t="shared" si="3"/>
        <v>505857</v>
      </c>
    </row>
    <row r="65" spans="1:12" s="22" customFormat="1" ht="49.5" customHeight="1">
      <c r="A65" s="11" t="s">
        <v>29</v>
      </c>
      <c r="B65" s="11"/>
      <c r="C65" s="11"/>
      <c r="D65" s="21" t="s">
        <v>8</v>
      </c>
      <c r="E65" s="6"/>
      <c r="F65" s="6">
        <f>F66</f>
        <v>2284744</v>
      </c>
      <c r="G65" s="6">
        <f>G66</f>
        <v>15000</v>
      </c>
      <c r="H65" s="7">
        <f t="shared" si="1"/>
        <v>2299744</v>
      </c>
      <c r="I65" s="6">
        <f>I66</f>
        <v>358431</v>
      </c>
      <c r="J65" s="6">
        <f>J66</f>
        <v>24400</v>
      </c>
      <c r="K65" s="7">
        <f t="shared" si="2"/>
        <v>382831</v>
      </c>
      <c r="L65" s="7">
        <f t="shared" si="3"/>
        <v>2682575</v>
      </c>
    </row>
    <row r="66" spans="1:12" s="22" customFormat="1" ht="45" customHeight="1">
      <c r="A66" s="11" t="s">
        <v>30</v>
      </c>
      <c r="B66" s="11"/>
      <c r="C66" s="11"/>
      <c r="D66" s="21" t="s">
        <v>8</v>
      </c>
      <c r="E66" s="6"/>
      <c r="F66" s="6">
        <f>F67+F71+F73+F75+F76+F77+F80+F81+F82+F83+F84+F85+F86</f>
        <v>2284744</v>
      </c>
      <c r="G66" s="6">
        <f>G67+G71+G73+G75+G76+G77+G80+G81+G82+G83+G84+G85+G86</f>
        <v>15000</v>
      </c>
      <c r="H66" s="7">
        <f t="shared" si="1"/>
        <v>2299744</v>
      </c>
      <c r="I66" s="6">
        <f>I67+I71+I73+I75+I76+I77+I80+I81+I82+I83+I84+I85+I86</f>
        <v>358431</v>
      </c>
      <c r="J66" s="6">
        <f>J67+J71+J73+J75+J76+J77+J80+J81+J82+J83+J84+J85+J86</f>
        <v>24400</v>
      </c>
      <c r="K66" s="7">
        <f t="shared" si="2"/>
        <v>382831</v>
      </c>
      <c r="L66" s="7">
        <f t="shared" si="3"/>
        <v>2682575</v>
      </c>
    </row>
    <row r="67" spans="1:12" s="22" customFormat="1" ht="144" customHeight="1">
      <c r="A67" s="45" t="s">
        <v>227</v>
      </c>
      <c r="B67" s="34" t="s">
        <v>154</v>
      </c>
      <c r="C67" s="34"/>
      <c r="D67" s="57" t="s">
        <v>155</v>
      </c>
      <c r="E67" s="6"/>
      <c r="F67" s="6">
        <f>F68+F69+F70</f>
        <v>1511426</v>
      </c>
      <c r="G67" s="6"/>
      <c r="H67" s="7">
        <f t="shared" si="1"/>
        <v>1511426</v>
      </c>
      <c r="I67" s="6">
        <f>I68+I69+I70</f>
        <v>0</v>
      </c>
      <c r="J67" s="6">
        <f>J68+J69+J70</f>
        <v>0</v>
      </c>
      <c r="K67" s="7">
        <f t="shared" si="2"/>
        <v>0</v>
      </c>
      <c r="L67" s="7">
        <f t="shared" si="3"/>
        <v>1511426</v>
      </c>
    </row>
    <row r="68" spans="1:12" s="22" customFormat="1" ht="43.5" customHeight="1">
      <c r="A68" s="34" t="s">
        <v>77</v>
      </c>
      <c r="B68" s="34" t="s">
        <v>78</v>
      </c>
      <c r="C68" s="34" t="s">
        <v>76</v>
      </c>
      <c r="D68" s="33" t="s">
        <v>79</v>
      </c>
      <c r="E68" s="60" t="s">
        <v>210</v>
      </c>
      <c r="F68" s="6">
        <v>73280</v>
      </c>
      <c r="G68" s="6"/>
      <c r="H68" s="7">
        <f t="shared" si="1"/>
        <v>73280</v>
      </c>
      <c r="I68" s="6"/>
      <c r="J68" s="6"/>
      <c r="K68" s="7">
        <f t="shared" si="2"/>
        <v>0</v>
      </c>
      <c r="L68" s="7">
        <f t="shared" si="3"/>
        <v>73280</v>
      </c>
    </row>
    <row r="69" spans="1:12" s="22" customFormat="1" ht="69" customHeight="1">
      <c r="A69" s="34" t="s">
        <v>80</v>
      </c>
      <c r="B69" s="34" t="s">
        <v>81</v>
      </c>
      <c r="C69" s="34" t="s">
        <v>76</v>
      </c>
      <c r="D69" s="33" t="s">
        <v>82</v>
      </c>
      <c r="E69" s="28" t="s">
        <v>178</v>
      </c>
      <c r="F69" s="6">
        <v>1438146</v>
      </c>
      <c r="G69" s="6">
        <v>-14505</v>
      </c>
      <c r="H69" s="7">
        <f t="shared" si="1"/>
        <v>1423641</v>
      </c>
      <c r="I69" s="6"/>
      <c r="J69" s="6"/>
      <c r="K69" s="7">
        <f t="shared" si="2"/>
        <v>0</v>
      </c>
      <c r="L69" s="7">
        <f t="shared" si="3"/>
        <v>1423641</v>
      </c>
    </row>
    <row r="70" spans="1:12" s="22" customFormat="1" ht="84" customHeight="1" hidden="1">
      <c r="A70" s="34" t="s">
        <v>83</v>
      </c>
      <c r="B70" s="34" t="s">
        <v>84</v>
      </c>
      <c r="C70" s="34" t="s">
        <v>76</v>
      </c>
      <c r="D70" s="33" t="s">
        <v>85</v>
      </c>
      <c r="E70" s="6"/>
      <c r="F70" s="6"/>
      <c r="G70" s="6"/>
      <c r="H70" s="7">
        <f t="shared" si="1"/>
        <v>0</v>
      </c>
      <c r="I70" s="6"/>
      <c r="J70" s="6"/>
      <c r="K70" s="7">
        <f t="shared" si="2"/>
        <v>0</v>
      </c>
      <c r="L70" s="7">
        <f t="shared" si="3"/>
        <v>0</v>
      </c>
    </row>
    <row r="71" spans="1:12" s="22" customFormat="1" ht="42" customHeight="1">
      <c r="A71" s="34" t="s">
        <v>228</v>
      </c>
      <c r="B71" s="51">
        <v>3100</v>
      </c>
      <c r="C71" s="35"/>
      <c r="D71" s="36" t="s">
        <v>87</v>
      </c>
      <c r="E71" s="6"/>
      <c r="F71" s="6">
        <f>F72</f>
        <v>156694</v>
      </c>
      <c r="G71" s="6">
        <f>G72</f>
        <v>0</v>
      </c>
      <c r="H71" s="7">
        <f t="shared" si="1"/>
        <v>156694</v>
      </c>
      <c r="I71" s="6">
        <f>I72</f>
        <v>12000</v>
      </c>
      <c r="J71" s="6">
        <f>J72</f>
        <v>24400</v>
      </c>
      <c r="K71" s="7">
        <f t="shared" si="2"/>
        <v>36400</v>
      </c>
      <c r="L71" s="7">
        <f t="shared" si="3"/>
        <v>193094</v>
      </c>
    </row>
    <row r="72" spans="1:12" s="22" customFormat="1" ht="84" customHeight="1">
      <c r="A72" s="34" t="s">
        <v>89</v>
      </c>
      <c r="B72" s="34" t="s">
        <v>90</v>
      </c>
      <c r="C72" s="35" t="s">
        <v>24</v>
      </c>
      <c r="D72" s="36" t="s">
        <v>88</v>
      </c>
      <c r="E72" s="60" t="s">
        <v>203</v>
      </c>
      <c r="F72" s="6">
        <v>156694</v>
      </c>
      <c r="G72" s="6"/>
      <c r="H72" s="7">
        <f t="shared" si="1"/>
        <v>156694</v>
      </c>
      <c r="I72" s="6">
        <v>12000</v>
      </c>
      <c r="J72" s="6">
        <v>24400</v>
      </c>
      <c r="K72" s="7">
        <f t="shared" si="2"/>
        <v>36400</v>
      </c>
      <c r="L72" s="7">
        <f t="shared" si="3"/>
        <v>193094</v>
      </c>
    </row>
    <row r="73" spans="1:12" s="22" customFormat="1" ht="85.5" customHeight="1">
      <c r="A73" s="34" t="s">
        <v>229</v>
      </c>
      <c r="B73" s="34" t="s">
        <v>109</v>
      </c>
      <c r="C73" s="35"/>
      <c r="D73" s="36" t="s">
        <v>110</v>
      </c>
      <c r="E73" s="6"/>
      <c r="F73" s="6">
        <f>F74</f>
        <v>119032</v>
      </c>
      <c r="G73" s="6">
        <f>G74</f>
        <v>0</v>
      </c>
      <c r="H73" s="7">
        <f t="shared" si="1"/>
        <v>119032</v>
      </c>
      <c r="I73" s="6">
        <f>I74</f>
        <v>0</v>
      </c>
      <c r="J73" s="6">
        <f>J74</f>
        <v>0</v>
      </c>
      <c r="K73" s="7">
        <f t="shared" si="2"/>
        <v>0</v>
      </c>
      <c r="L73" s="7">
        <f t="shared" si="3"/>
        <v>119032</v>
      </c>
    </row>
    <row r="74" spans="1:12" s="22" customFormat="1" ht="58.5" customHeight="1">
      <c r="A74" s="34" t="s">
        <v>111</v>
      </c>
      <c r="B74" s="34" t="s">
        <v>112</v>
      </c>
      <c r="C74" s="35" t="s">
        <v>86</v>
      </c>
      <c r="D74" s="36" t="s">
        <v>113</v>
      </c>
      <c r="E74" s="28" t="s">
        <v>165</v>
      </c>
      <c r="F74" s="6">
        <v>119032</v>
      </c>
      <c r="G74" s="6"/>
      <c r="H74" s="7">
        <f t="shared" si="1"/>
        <v>119032</v>
      </c>
      <c r="I74" s="6"/>
      <c r="J74" s="6"/>
      <c r="K74" s="7">
        <f t="shared" si="2"/>
        <v>0</v>
      </c>
      <c r="L74" s="7">
        <f t="shared" si="3"/>
        <v>119032</v>
      </c>
    </row>
    <row r="75" spans="1:12" s="22" customFormat="1" ht="45" customHeight="1">
      <c r="A75" s="78" t="s">
        <v>156</v>
      </c>
      <c r="B75" s="78" t="s">
        <v>157</v>
      </c>
      <c r="C75" s="76" t="s">
        <v>31</v>
      </c>
      <c r="D75" s="71" t="s">
        <v>158</v>
      </c>
      <c r="E75" s="10" t="s">
        <v>166</v>
      </c>
      <c r="F75" s="6">
        <v>10159</v>
      </c>
      <c r="G75" s="6"/>
      <c r="H75" s="7">
        <f t="shared" si="1"/>
        <v>10159</v>
      </c>
      <c r="I75" s="6"/>
      <c r="J75" s="6"/>
      <c r="K75" s="7">
        <f t="shared" si="2"/>
        <v>0</v>
      </c>
      <c r="L75" s="7">
        <f t="shared" si="3"/>
        <v>10159</v>
      </c>
    </row>
    <row r="76" spans="1:12" s="22" customFormat="1" ht="42" customHeight="1">
      <c r="A76" s="80"/>
      <c r="B76" s="80"/>
      <c r="C76" s="76"/>
      <c r="D76" s="72"/>
      <c r="E76" s="10" t="s">
        <v>160</v>
      </c>
      <c r="F76" s="6">
        <v>122550</v>
      </c>
      <c r="G76" s="6"/>
      <c r="H76" s="7">
        <f t="shared" si="1"/>
        <v>122550</v>
      </c>
      <c r="I76" s="6"/>
      <c r="J76" s="6"/>
      <c r="K76" s="7">
        <f t="shared" si="2"/>
        <v>0</v>
      </c>
      <c r="L76" s="7">
        <f t="shared" si="3"/>
        <v>122550</v>
      </c>
    </row>
    <row r="77" spans="1:12" s="22" customFormat="1" ht="31.5" customHeight="1">
      <c r="A77" s="42" t="s">
        <v>230</v>
      </c>
      <c r="B77" s="42" t="s">
        <v>114</v>
      </c>
      <c r="C77" s="43"/>
      <c r="D77" s="52" t="s">
        <v>115</v>
      </c>
      <c r="E77" s="46"/>
      <c r="F77" s="6">
        <f>F78+F80+F79</f>
        <v>13100</v>
      </c>
      <c r="G77" s="6">
        <f>G78+G80+G79</f>
        <v>0</v>
      </c>
      <c r="H77" s="7">
        <f t="shared" si="1"/>
        <v>13100</v>
      </c>
      <c r="I77" s="6">
        <f>I78+I80+I79</f>
        <v>0</v>
      </c>
      <c r="J77" s="6">
        <f>J78+J80+J79</f>
        <v>0</v>
      </c>
      <c r="K77" s="7">
        <f t="shared" si="2"/>
        <v>0</v>
      </c>
      <c r="L77" s="7">
        <f t="shared" si="3"/>
        <v>13100</v>
      </c>
    </row>
    <row r="78" spans="1:12" s="22" customFormat="1" ht="46.5" customHeight="1">
      <c r="A78" s="78" t="s">
        <v>116</v>
      </c>
      <c r="B78" s="78" t="s">
        <v>117</v>
      </c>
      <c r="C78" s="78" t="s">
        <v>49</v>
      </c>
      <c r="D78" s="68" t="s">
        <v>118</v>
      </c>
      <c r="E78" s="38" t="s">
        <v>167</v>
      </c>
      <c r="F78" s="6">
        <v>5000</v>
      </c>
      <c r="G78" s="6"/>
      <c r="H78" s="7">
        <f t="shared" si="1"/>
        <v>5000</v>
      </c>
      <c r="I78" s="6"/>
      <c r="J78" s="6"/>
      <c r="K78" s="7">
        <f t="shared" si="2"/>
        <v>0</v>
      </c>
      <c r="L78" s="7">
        <f t="shared" si="3"/>
        <v>5000</v>
      </c>
    </row>
    <row r="79" spans="1:12" s="22" customFormat="1" ht="31.5" customHeight="1">
      <c r="A79" s="80"/>
      <c r="B79" s="80"/>
      <c r="C79" s="80"/>
      <c r="D79" s="69"/>
      <c r="E79" s="10" t="s">
        <v>160</v>
      </c>
      <c r="F79" s="6">
        <v>8100</v>
      </c>
      <c r="G79" s="6"/>
      <c r="H79" s="7">
        <f t="shared" si="1"/>
        <v>8100</v>
      </c>
      <c r="I79" s="6"/>
      <c r="J79" s="6"/>
      <c r="K79" s="7">
        <f t="shared" si="2"/>
        <v>0</v>
      </c>
      <c r="L79" s="7">
        <f t="shared" si="3"/>
        <v>8100</v>
      </c>
    </row>
    <row r="80" spans="1:12" s="22" customFormat="1" ht="84" customHeight="1" hidden="1">
      <c r="A80" s="34" t="s">
        <v>120</v>
      </c>
      <c r="B80" s="34" t="s">
        <v>121</v>
      </c>
      <c r="C80" s="35" t="s">
        <v>38</v>
      </c>
      <c r="D80" s="49" t="s">
        <v>122</v>
      </c>
      <c r="E80" s="6"/>
      <c r="F80" s="6"/>
      <c r="G80" s="6"/>
      <c r="H80" s="7">
        <f t="shared" si="1"/>
        <v>0</v>
      </c>
      <c r="I80" s="6"/>
      <c r="J80" s="6"/>
      <c r="K80" s="7">
        <f t="shared" si="2"/>
        <v>0</v>
      </c>
      <c r="L80" s="7">
        <f t="shared" si="3"/>
        <v>0</v>
      </c>
    </row>
    <row r="81" spans="1:12" s="22" customFormat="1" ht="63" customHeight="1">
      <c r="A81" s="78" t="s">
        <v>123</v>
      </c>
      <c r="B81" s="78" t="s">
        <v>124</v>
      </c>
      <c r="C81" s="78" t="s">
        <v>38</v>
      </c>
      <c r="D81" s="97" t="s">
        <v>125</v>
      </c>
      <c r="E81" s="38" t="s">
        <v>169</v>
      </c>
      <c r="F81" s="6">
        <v>36023</v>
      </c>
      <c r="G81" s="6"/>
      <c r="H81" s="7">
        <f t="shared" si="1"/>
        <v>36023</v>
      </c>
      <c r="I81" s="6"/>
      <c r="J81" s="6"/>
      <c r="K81" s="7">
        <f t="shared" si="2"/>
        <v>0</v>
      </c>
      <c r="L81" s="7">
        <f t="shared" si="3"/>
        <v>36023</v>
      </c>
    </row>
    <row r="82" spans="1:12" s="22" customFormat="1" ht="45" customHeight="1">
      <c r="A82" s="79"/>
      <c r="B82" s="79"/>
      <c r="C82" s="79"/>
      <c r="D82" s="98"/>
      <c r="E82" s="38" t="s">
        <v>170</v>
      </c>
      <c r="F82" s="6">
        <v>306000</v>
      </c>
      <c r="G82" s="6">
        <v>15000</v>
      </c>
      <c r="H82" s="7">
        <f t="shared" si="1"/>
        <v>321000</v>
      </c>
      <c r="I82" s="6"/>
      <c r="J82" s="6"/>
      <c r="K82" s="7">
        <f t="shared" si="2"/>
        <v>0</v>
      </c>
      <c r="L82" s="7">
        <f t="shared" si="3"/>
        <v>321000</v>
      </c>
    </row>
    <row r="83" spans="1:12" s="22" customFormat="1" ht="46.5" customHeight="1">
      <c r="A83" s="79"/>
      <c r="B83" s="79"/>
      <c r="C83" s="79"/>
      <c r="D83" s="98"/>
      <c r="E83" s="10" t="s">
        <v>168</v>
      </c>
      <c r="F83" s="6">
        <v>3000</v>
      </c>
      <c r="G83" s="6"/>
      <c r="H83" s="7">
        <f t="shared" si="1"/>
        <v>3000</v>
      </c>
      <c r="I83" s="6"/>
      <c r="J83" s="6"/>
      <c r="K83" s="7">
        <f t="shared" si="2"/>
        <v>0</v>
      </c>
      <c r="L83" s="7">
        <f t="shared" si="3"/>
        <v>3000</v>
      </c>
    </row>
    <row r="84" spans="1:12" s="22" customFormat="1" ht="24" customHeight="1">
      <c r="A84" s="79"/>
      <c r="B84" s="79"/>
      <c r="C84" s="79"/>
      <c r="D84" s="98"/>
      <c r="E84" s="10" t="s">
        <v>160</v>
      </c>
      <c r="F84" s="6">
        <v>6760</v>
      </c>
      <c r="G84" s="6"/>
      <c r="H84" s="7">
        <f t="shared" si="1"/>
        <v>6760</v>
      </c>
      <c r="I84" s="6"/>
      <c r="J84" s="6"/>
      <c r="K84" s="7">
        <f t="shared" si="2"/>
        <v>0</v>
      </c>
      <c r="L84" s="7">
        <f t="shared" si="3"/>
        <v>6760</v>
      </c>
    </row>
    <row r="85" spans="1:12" s="22" customFormat="1" ht="84" customHeight="1" hidden="1">
      <c r="A85" s="80"/>
      <c r="B85" s="80"/>
      <c r="C85" s="80"/>
      <c r="D85" s="99"/>
      <c r="E85" s="6"/>
      <c r="F85" s="6"/>
      <c r="G85" s="6"/>
      <c r="H85" s="7">
        <f t="shared" si="1"/>
        <v>0</v>
      </c>
      <c r="I85" s="6"/>
      <c r="J85" s="6"/>
      <c r="K85" s="7">
        <f t="shared" si="2"/>
        <v>0</v>
      </c>
      <c r="L85" s="7">
        <f t="shared" si="3"/>
        <v>0</v>
      </c>
    </row>
    <row r="86" spans="1:12" s="22" customFormat="1" ht="84" customHeight="1">
      <c r="A86" s="13" t="s">
        <v>128</v>
      </c>
      <c r="B86" s="13" t="s">
        <v>64</v>
      </c>
      <c r="C86" s="13" t="s">
        <v>65</v>
      </c>
      <c r="D86" s="10" t="s">
        <v>66</v>
      </c>
      <c r="E86" s="60" t="s">
        <v>203</v>
      </c>
      <c r="F86" s="6"/>
      <c r="G86" s="6"/>
      <c r="H86" s="7">
        <f t="shared" si="1"/>
        <v>0</v>
      </c>
      <c r="I86" s="6">
        <v>346431</v>
      </c>
      <c r="J86" s="6"/>
      <c r="K86" s="7">
        <f t="shared" si="2"/>
        <v>346431</v>
      </c>
      <c r="L86" s="7">
        <f t="shared" si="3"/>
        <v>346431</v>
      </c>
    </row>
    <row r="87" spans="1:12" s="18" customFormat="1" ht="23.25" customHeight="1">
      <c r="A87" s="11" t="s">
        <v>50</v>
      </c>
      <c r="B87" s="11"/>
      <c r="C87" s="11"/>
      <c r="D87" s="12" t="s">
        <v>0</v>
      </c>
      <c r="E87" s="7"/>
      <c r="F87" s="7">
        <f>F88</f>
        <v>416385</v>
      </c>
      <c r="G87" s="7">
        <f>G88</f>
        <v>452220</v>
      </c>
      <c r="H87" s="7">
        <f t="shared" si="1"/>
        <v>868605</v>
      </c>
      <c r="I87" s="7">
        <f>I88</f>
        <v>1183740</v>
      </c>
      <c r="J87" s="7">
        <f>J88</f>
        <v>0</v>
      </c>
      <c r="K87" s="7">
        <f t="shared" si="2"/>
        <v>1183740</v>
      </c>
      <c r="L87" s="7">
        <f t="shared" si="3"/>
        <v>2052345</v>
      </c>
    </row>
    <row r="88" spans="1:12" s="18" customFormat="1" ht="21.75" customHeight="1">
      <c r="A88" s="11" t="s">
        <v>51</v>
      </c>
      <c r="B88" s="11"/>
      <c r="C88" s="11"/>
      <c r="D88" s="12" t="s">
        <v>0</v>
      </c>
      <c r="E88" s="7"/>
      <c r="F88" s="7">
        <f>F89+F90+F91+F93+F92</f>
        <v>416385</v>
      </c>
      <c r="G88" s="7">
        <f>G89+G90+G91+G93+G92</f>
        <v>452220</v>
      </c>
      <c r="H88" s="7">
        <f t="shared" si="1"/>
        <v>868605</v>
      </c>
      <c r="I88" s="7">
        <f>I89+I90+I91+I93+I92</f>
        <v>1183740</v>
      </c>
      <c r="J88" s="7">
        <f>J89+J90+J91+J93+J92</f>
        <v>0</v>
      </c>
      <c r="K88" s="7">
        <f t="shared" si="2"/>
        <v>1183740</v>
      </c>
      <c r="L88" s="7">
        <f t="shared" si="3"/>
        <v>2052345</v>
      </c>
    </row>
    <row r="89" spans="1:12" s="18" customFormat="1" ht="41.25" customHeight="1">
      <c r="A89" s="13" t="s">
        <v>52</v>
      </c>
      <c r="B89" s="13" t="s">
        <v>53</v>
      </c>
      <c r="C89" s="13" t="s">
        <v>54</v>
      </c>
      <c r="D89" s="53" t="s">
        <v>55</v>
      </c>
      <c r="E89" s="97" t="s">
        <v>153</v>
      </c>
      <c r="F89" s="7">
        <v>135315</v>
      </c>
      <c r="G89" s="7"/>
      <c r="H89" s="7">
        <f t="shared" si="1"/>
        <v>135315</v>
      </c>
      <c r="I89" s="7"/>
      <c r="J89" s="7"/>
      <c r="K89" s="7">
        <f t="shared" si="2"/>
        <v>0</v>
      </c>
      <c r="L89" s="7">
        <f t="shared" si="3"/>
        <v>135315</v>
      </c>
    </row>
    <row r="90" spans="1:12" s="18" customFormat="1" ht="28.5" customHeight="1">
      <c r="A90" s="13" t="s">
        <v>56</v>
      </c>
      <c r="B90" s="13" t="s">
        <v>57</v>
      </c>
      <c r="C90" s="29" t="s">
        <v>159</v>
      </c>
      <c r="D90" s="36" t="s">
        <v>58</v>
      </c>
      <c r="E90" s="98"/>
      <c r="F90" s="7"/>
      <c r="G90" s="7"/>
      <c r="H90" s="7">
        <f aca="true" t="shared" si="6" ref="H90:H101">F90+G90</f>
        <v>0</v>
      </c>
      <c r="I90" s="7">
        <v>105000</v>
      </c>
      <c r="J90" s="7"/>
      <c r="K90" s="7">
        <f aca="true" t="shared" si="7" ref="K90:K101">I90+J90</f>
        <v>105000</v>
      </c>
      <c r="L90" s="7">
        <f aca="true" t="shared" si="8" ref="L90:L99">H90+K90</f>
        <v>105000</v>
      </c>
    </row>
    <row r="91" spans="1:12" s="18" customFormat="1" ht="23.25" customHeight="1">
      <c r="A91" s="13" t="s">
        <v>59</v>
      </c>
      <c r="B91" s="13" t="s">
        <v>60</v>
      </c>
      <c r="C91" s="13" t="s">
        <v>61</v>
      </c>
      <c r="D91" s="54" t="s">
        <v>62</v>
      </c>
      <c r="E91" s="98"/>
      <c r="F91" s="7">
        <v>281070</v>
      </c>
      <c r="G91" s="7">
        <v>452220</v>
      </c>
      <c r="H91" s="7">
        <f t="shared" si="6"/>
        <v>733290</v>
      </c>
      <c r="I91" s="7">
        <v>1054740</v>
      </c>
      <c r="J91" s="7"/>
      <c r="K91" s="7">
        <f t="shared" si="7"/>
        <v>1054740</v>
      </c>
      <c r="L91" s="7">
        <f t="shared" si="8"/>
        <v>1788030</v>
      </c>
    </row>
    <row r="92" spans="1:12" s="18" customFormat="1" ht="23.25" customHeight="1">
      <c r="A92" s="13" t="s">
        <v>173</v>
      </c>
      <c r="B92" s="13" t="s">
        <v>174</v>
      </c>
      <c r="C92" s="13" t="s">
        <v>175</v>
      </c>
      <c r="D92" s="55" t="s">
        <v>176</v>
      </c>
      <c r="E92" s="98"/>
      <c r="F92" s="7"/>
      <c r="G92" s="7"/>
      <c r="H92" s="7">
        <f t="shared" si="6"/>
        <v>0</v>
      </c>
      <c r="I92" s="7">
        <v>24000</v>
      </c>
      <c r="J92" s="7"/>
      <c r="K92" s="7">
        <f t="shared" si="7"/>
        <v>24000</v>
      </c>
      <c r="L92" s="7">
        <f t="shared" si="8"/>
        <v>24000</v>
      </c>
    </row>
    <row r="93" spans="1:12" s="18" customFormat="1" ht="84" customHeight="1" hidden="1">
      <c r="A93" s="13" t="s">
        <v>63</v>
      </c>
      <c r="B93" s="13" t="s">
        <v>64</v>
      </c>
      <c r="C93" s="13" t="s">
        <v>65</v>
      </c>
      <c r="D93" s="31" t="s">
        <v>66</v>
      </c>
      <c r="E93" s="99"/>
      <c r="F93" s="7"/>
      <c r="G93" s="7"/>
      <c r="H93" s="7">
        <f t="shared" si="6"/>
        <v>0</v>
      </c>
      <c r="I93" s="7"/>
      <c r="J93" s="7"/>
      <c r="K93" s="7">
        <f t="shared" si="7"/>
        <v>0</v>
      </c>
      <c r="L93" s="7">
        <f t="shared" si="8"/>
        <v>0</v>
      </c>
    </row>
    <row r="94" spans="1:12" s="18" customFormat="1" ht="66.75" customHeight="1">
      <c r="A94" s="11" t="s">
        <v>74</v>
      </c>
      <c r="B94" s="11"/>
      <c r="C94" s="11"/>
      <c r="D94" s="12" t="s">
        <v>248</v>
      </c>
      <c r="E94" s="7"/>
      <c r="F94" s="7">
        <f>F95</f>
        <v>1437700</v>
      </c>
      <c r="G94" s="7">
        <f>G95</f>
        <v>1122500</v>
      </c>
      <c r="H94" s="7">
        <f t="shared" si="6"/>
        <v>2560200</v>
      </c>
      <c r="I94" s="7">
        <f>I95</f>
        <v>8537270.5</v>
      </c>
      <c r="J94" s="7">
        <f>J95</f>
        <v>784300</v>
      </c>
      <c r="K94" s="7">
        <f t="shared" si="7"/>
        <v>9321570.5</v>
      </c>
      <c r="L94" s="7">
        <f t="shared" si="8"/>
        <v>11881770.5</v>
      </c>
    </row>
    <row r="95" spans="1:12" s="18" customFormat="1" ht="71.25" customHeight="1">
      <c r="A95" s="11" t="s">
        <v>75</v>
      </c>
      <c r="B95" s="11"/>
      <c r="C95" s="11"/>
      <c r="D95" s="12" t="s">
        <v>247</v>
      </c>
      <c r="E95" s="7"/>
      <c r="F95" s="7">
        <f>F96+F97+F98</f>
        <v>1437700</v>
      </c>
      <c r="G95" s="7">
        <f>G96+G97+G98</f>
        <v>1122500</v>
      </c>
      <c r="H95" s="7">
        <f t="shared" si="6"/>
        <v>2560200</v>
      </c>
      <c r="I95" s="7">
        <f>I96+I97+I98</f>
        <v>8537270.5</v>
      </c>
      <c r="J95" s="7">
        <f>J96+J97+J98</f>
        <v>784300</v>
      </c>
      <c r="K95" s="7">
        <f t="shared" si="7"/>
        <v>9321570.5</v>
      </c>
      <c r="L95" s="7">
        <f t="shared" si="8"/>
        <v>11881770.5</v>
      </c>
    </row>
    <row r="96" spans="1:12" s="18" customFormat="1" ht="45.75" customHeight="1">
      <c r="A96" s="13" t="s">
        <v>133</v>
      </c>
      <c r="B96" s="13" t="s">
        <v>134</v>
      </c>
      <c r="C96" s="13" t="s">
        <v>135</v>
      </c>
      <c r="D96" s="10" t="s">
        <v>136</v>
      </c>
      <c r="E96" s="97" t="s">
        <v>153</v>
      </c>
      <c r="F96" s="7">
        <v>90000</v>
      </c>
      <c r="G96" s="7"/>
      <c r="H96" s="7">
        <f t="shared" si="6"/>
        <v>90000</v>
      </c>
      <c r="I96" s="7"/>
      <c r="J96" s="7"/>
      <c r="K96" s="7">
        <f t="shared" si="7"/>
        <v>0</v>
      </c>
      <c r="L96" s="7">
        <f t="shared" si="8"/>
        <v>90000</v>
      </c>
    </row>
    <row r="97" spans="1:12" s="18" customFormat="1" ht="43.5" customHeight="1">
      <c r="A97" s="13" t="s">
        <v>140</v>
      </c>
      <c r="B97" s="13" t="s">
        <v>141</v>
      </c>
      <c r="C97" s="13" t="s">
        <v>135</v>
      </c>
      <c r="D97" s="30" t="s">
        <v>142</v>
      </c>
      <c r="E97" s="98"/>
      <c r="F97" s="7">
        <v>150000</v>
      </c>
      <c r="G97" s="7">
        <v>638500</v>
      </c>
      <c r="H97" s="7">
        <f t="shared" si="6"/>
        <v>788500</v>
      </c>
      <c r="I97" s="7">
        <v>1540000</v>
      </c>
      <c r="J97" s="7"/>
      <c r="K97" s="7">
        <f t="shared" si="7"/>
        <v>1540000</v>
      </c>
      <c r="L97" s="7">
        <f t="shared" si="8"/>
        <v>2328500</v>
      </c>
    </row>
    <row r="98" spans="1:12" s="18" customFormat="1" ht="29.25" customHeight="1">
      <c r="A98" s="13" t="s">
        <v>143</v>
      </c>
      <c r="B98" s="13" t="s">
        <v>144</v>
      </c>
      <c r="C98" s="29" t="s">
        <v>135</v>
      </c>
      <c r="D98" s="56" t="s">
        <v>145</v>
      </c>
      <c r="E98" s="99"/>
      <c r="F98" s="7">
        <v>1197700</v>
      </c>
      <c r="G98" s="7">
        <v>484000</v>
      </c>
      <c r="H98" s="7">
        <f t="shared" si="6"/>
        <v>1681700</v>
      </c>
      <c r="I98" s="7">
        <v>6997270.5</v>
      </c>
      <c r="J98" s="7">
        <v>784300</v>
      </c>
      <c r="K98" s="7">
        <f t="shared" si="7"/>
        <v>7781570.5</v>
      </c>
      <c r="L98" s="7">
        <f t="shared" si="8"/>
        <v>9463270.5</v>
      </c>
    </row>
    <row r="99" spans="1:12" s="22" customFormat="1" ht="24.75" customHeight="1">
      <c r="A99" s="92" t="s">
        <v>1</v>
      </c>
      <c r="B99" s="92"/>
      <c r="C99" s="92"/>
      <c r="D99" s="93"/>
      <c r="E99" s="6"/>
      <c r="F99" s="6">
        <f>F18+F21+F56+F65+F87+F94</f>
        <v>11244458</v>
      </c>
      <c r="G99" s="6">
        <f>G18+G21+G56+G65+G87+G94</f>
        <v>1877100</v>
      </c>
      <c r="H99" s="7">
        <f t="shared" si="6"/>
        <v>13121558</v>
      </c>
      <c r="I99" s="6">
        <f>I18+I21+I56+I65+I87+I94</f>
        <v>20944278.5</v>
      </c>
      <c r="J99" s="6">
        <f>J18+J21+J56+J65+J87+J94</f>
        <v>2991754</v>
      </c>
      <c r="K99" s="7">
        <f t="shared" si="7"/>
        <v>23936032.5</v>
      </c>
      <c r="L99" s="7">
        <f t="shared" si="8"/>
        <v>37057590.5</v>
      </c>
    </row>
    <row r="100" spans="1:11" s="23" customFormat="1" ht="84" customHeight="1" hidden="1">
      <c r="A100" s="94" t="s">
        <v>3</v>
      </c>
      <c r="B100" s="95"/>
      <c r="C100" s="95"/>
      <c r="D100" s="96"/>
      <c r="H100" s="7">
        <f t="shared" si="6"/>
        <v>0</v>
      </c>
      <c r="K100" s="7">
        <f t="shared" si="7"/>
        <v>0</v>
      </c>
    </row>
    <row r="101" spans="1:11" s="23" customFormat="1" ht="84" customHeight="1" hidden="1">
      <c r="A101" s="94" t="s">
        <v>4</v>
      </c>
      <c r="B101" s="95"/>
      <c r="C101" s="95"/>
      <c r="D101" s="96"/>
      <c r="H101" s="7">
        <f t="shared" si="6"/>
        <v>0</v>
      </c>
      <c r="K101" s="7">
        <f t="shared" si="7"/>
        <v>0</v>
      </c>
    </row>
    <row r="102" spans="1:4" s="16" customFormat="1" ht="24.75" customHeight="1">
      <c r="A102" s="24"/>
      <c r="B102" s="24"/>
      <c r="C102" s="24"/>
      <c r="D102" s="14"/>
    </row>
    <row r="103" spans="1:15" s="63" customFormat="1" ht="63.75" customHeight="1">
      <c r="A103" s="70" t="s">
        <v>245</v>
      </c>
      <c r="B103" s="70"/>
      <c r="C103" s="70"/>
      <c r="D103" s="70"/>
      <c r="E103" s="62"/>
      <c r="F103" s="62"/>
      <c r="G103" s="62"/>
      <c r="H103" s="62"/>
      <c r="I103" s="70" t="s">
        <v>246</v>
      </c>
      <c r="J103" s="70"/>
      <c r="K103" s="70"/>
      <c r="L103" s="70"/>
      <c r="M103" s="70"/>
      <c r="N103" s="61"/>
      <c r="O103" s="61"/>
    </row>
    <row r="104" spans="1:4" s="25" customFormat="1" ht="135.75" customHeight="1">
      <c r="A104" s="8"/>
      <c r="B104" s="8"/>
      <c r="C104" s="8"/>
      <c r="D104" s="9"/>
    </row>
    <row r="105" spans="1:3" s="16" customFormat="1" ht="24.75" customHeight="1">
      <c r="A105" s="26"/>
      <c r="B105" s="26"/>
      <c r="C105" s="26"/>
    </row>
    <row r="106" s="16" customFormat="1" ht="24.75" customHeight="1">
      <c r="D106" s="4"/>
    </row>
    <row r="108" s="18" customFormat="1" ht="24.75" customHeight="1"/>
    <row r="109" spans="1:3" s="16" customFormat="1" ht="24.75" customHeight="1">
      <c r="A109" s="26"/>
      <c r="B109" s="26"/>
      <c r="C109" s="26"/>
    </row>
    <row r="110" spans="1:3" s="16" customFormat="1" ht="24.75" customHeight="1">
      <c r="A110" s="26"/>
      <c r="B110" s="26"/>
      <c r="C110" s="26"/>
    </row>
    <row r="135" spans="1:4" ht="24.75" customHeight="1">
      <c r="A135" s="85"/>
      <c r="B135" s="85"/>
      <c r="C135" s="85"/>
      <c r="D135" s="85"/>
    </row>
  </sheetData>
  <sheetProtection/>
  <mergeCells count="58">
    <mergeCell ref="F13:F16"/>
    <mergeCell ref="G13:G16"/>
    <mergeCell ref="H13:H16"/>
    <mergeCell ref="D7:I7"/>
    <mergeCell ref="D8:I8"/>
    <mergeCell ref="I103:M103"/>
    <mergeCell ref="A103:D103"/>
    <mergeCell ref="A75:A76"/>
    <mergeCell ref="B75:B76"/>
    <mergeCell ref="C75:C76"/>
    <mergeCell ref="D75:D76"/>
    <mergeCell ref="A81:A85"/>
    <mergeCell ref="B81:B85"/>
    <mergeCell ref="C81:C85"/>
    <mergeCell ref="D81:D85"/>
    <mergeCell ref="A78:A79"/>
    <mergeCell ref="B78:B79"/>
    <mergeCell ref="C78:C79"/>
    <mergeCell ref="D78:D79"/>
    <mergeCell ref="E96:E98"/>
    <mergeCell ref="L10:L16"/>
    <mergeCell ref="E10:E16"/>
    <mergeCell ref="E89:E93"/>
    <mergeCell ref="E58:E59"/>
    <mergeCell ref="I10:K12"/>
    <mergeCell ref="I13:I16"/>
    <mergeCell ref="J13:J16"/>
    <mergeCell ref="K13:K16"/>
    <mergeCell ref="F10:H12"/>
    <mergeCell ref="A135:D135"/>
    <mergeCell ref="A10:A16"/>
    <mergeCell ref="B10:B16"/>
    <mergeCell ref="D10:D16"/>
    <mergeCell ref="A99:D99"/>
    <mergeCell ref="C10:C16"/>
    <mergeCell ref="A100:D100"/>
    <mergeCell ref="A101:D101"/>
    <mergeCell ref="A52:A54"/>
    <mergeCell ref="B52:B54"/>
    <mergeCell ref="C52:C54"/>
    <mergeCell ref="D52:D54"/>
    <mergeCell ref="A35:A36"/>
    <mergeCell ref="B35:B36"/>
    <mergeCell ref="C35:C36"/>
    <mergeCell ref="D35:D36"/>
    <mergeCell ref="A44:A45"/>
    <mergeCell ref="B44:B45"/>
    <mergeCell ref="D44:D45"/>
    <mergeCell ref="C44:C45"/>
    <mergeCell ref="A24:A25"/>
    <mergeCell ref="B24:B25"/>
    <mergeCell ref="C24:C25"/>
    <mergeCell ref="D24:D25"/>
    <mergeCell ref="J5:L5"/>
    <mergeCell ref="I4:L4"/>
    <mergeCell ref="J1:L1"/>
    <mergeCell ref="J2:L2"/>
    <mergeCell ref="J3:L3"/>
  </mergeCells>
  <printOptions/>
  <pageMargins left="0.56" right="0.5" top="1.1811023622047245" bottom="0.31496062992125984" header="1.062992125984252" footer="0.1968503937007874"/>
  <pageSetup fitToHeight="0" horizontalDpi="600" verticalDpi="600" orientation="landscape" paperSize="9" scale="36" r:id="rId1"/>
  <headerFooter alignWithMargins="0">
    <oddFooter>&amp;C&amp;P
</oddFooter>
  </headerFooter>
  <rowBreaks count="2" manualBreakCount="2">
    <brk id="48" max="11" man="1"/>
    <brk id="7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2017-11-16T12:19:02Z</cp:lastPrinted>
  <dcterms:created xsi:type="dcterms:W3CDTF">1996-10-08T23:32:33Z</dcterms:created>
  <dcterms:modified xsi:type="dcterms:W3CDTF">2017-11-20T13:57:20Z</dcterms:modified>
  <cp:category/>
  <cp:version/>
  <cp:contentType/>
  <cp:contentStatus/>
</cp:coreProperties>
</file>