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ісяців" sheetId="1" r:id="rId1"/>
  </sheets>
  <definedNames>
    <definedName name="_xlnm.Print_Titles" localSheetId="0">'9 місяців'!$8:$11</definedName>
  </definedNames>
  <calcPr fullCalcOnLoad="1"/>
</workbook>
</file>

<file path=xl/sharedStrings.xml><?xml version="1.0" encoding="utf-8"?>
<sst xmlns="http://schemas.openxmlformats.org/spreadsheetml/2006/main" count="86" uniqueCount="73">
  <si>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</si>
  <si>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</si>
  <si>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</si>
  <si>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</si>
  <si>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</si>
  <si>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 xml:space="preserve">Податкові надходження 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</si>
  <si>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</si>
  <si>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</si>
  <si>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Неподаткові надходження </t>
  </si>
  <si>
    <t xml:space="preserve">Доходи від власності та підприємницької діяльності </t>
  </si>
  <si>
    <t xml:space="preserve">Адміністративні збори та платежі, доходи від некомерційного та побічного продажу </t>
  </si>
  <si>
    <t xml:space="preserve">Інші неподаткові надходження                                                 </t>
  </si>
  <si>
    <t>Інші надходження</t>
  </si>
  <si>
    <t>Власні надходження бюджетних установ</t>
  </si>
  <si>
    <t xml:space="preserve">Від органів державного управління </t>
  </si>
  <si>
    <t>Дотації</t>
  </si>
  <si>
    <t>Субвенції</t>
  </si>
  <si>
    <t>Всього доходів</t>
  </si>
  <si>
    <t>Плата за оренду майна бюджетних установ</t>
  </si>
  <si>
    <t>Додаток 1</t>
  </si>
  <si>
    <t>до рішення  районної   ради</t>
  </si>
  <si>
    <t>Разом доходів</t>
  </si>
  <si>
    <t>Заступник голови районної ради</t>
  </si>
  <si>
    <t xml:space="preserve">Офіційні трансферти </t>
  </si>
  <si>
    <t>Податок на доходи фізичних осіб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</si>
  <si>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</si>
  <si>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</si>
  <si>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</si>
  <si>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</si>
  <si>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</si>
  <si>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</si>
  <si>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</si>
  <si>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 xml:space="preserve">Інші субвенції </t>
  </si>
  <si>
    <t>Інші джерела власних надходжень бюджетних установ</t>
  </si>
  <si>
    <t>Благодійні внески, гранти та дарунки</t>
  </si>
  <si>
    <t>грн.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</si>
  <si>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</si>
  <si>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Податок на прибуток підприємств та фінансових установ комунальної власності</t>
  </si>
  <si>
    <t>5=гр.3+гр.4</t>
  </si>
  <si>
    <t>8=гр6+гр7</t>
  </si>
  <si>
    <t>11=гр9+гр10</t>
  </si>
  <si>
    <t>12=гр9-гр3</t>
  </si>
  <si>
    <t>13=гр10-гр4</t>
  </si>
  <si>
    <t>14=гр12+гр13</t>
  </si>
  <si>
    <t>15=(гр9/гр6)*100</t>
  </si>
  <si>
    <t>16=(гр10/гр7)*100</t>
  </si>
  <si>
    <t>17=(гр11/гр 8)*100</t>
  </si>
  <si>
    <t>Надходження сум кредиторської та депонентської заборгованості підприємств, організіцій та установ,щодо яких минув строк позовної давності</t>
  </si>
  <si>
    <t>Відсоток виконання до затверджених показників (%)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</si>
  <si>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</si>
  <si>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</si>
  <si>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</si>
  <si>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</si>
  <si>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</si>
  <si>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</si>
  <si>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Надходження від плати за послуги, що надаються бюджетними установами згідно із законодавством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</si>
  <si>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</si>
  <si>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Базова дотація</t>
  </si>
  <si>
    <t>Медична субвенція з державного бюджету місцевим бюджетам</t>
  </si>
  <si>
    <t>сьомого скликання</t>
  </si>
  <si>
    <t>Затверджено з урахуванням змін на 2016 рік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</si>
  <si>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</si>
  <si>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</si>
  <si>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І.В.Клігунова</t>
  </si>
  <si>
    <t>Освітня субвенція з державного бюджету місцевим бюджетам</t>
  </si>
  <si>
    <t>Фактично надійшло за  9 місяців 2015 року</t>
  </si>
  <si>
    <t>Фактично надійшло за 9 місяців  2016 року</t>
  </si>
  <si>
    <t>Відхилення фактичних надходжень 9 місяців  2016 року від фактичних надходжень9 місяців 2015 року</t>
  </si>
  <si>
    <t>Стабілізаційна дотація</t>
  </si>
  <si>
    <t>Субвенція за рахунок залишку коштів освітньої субвенції з державного бюджету місцевим бюджетам, що утворилась на початок бюджетного періоду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</si>
  <si>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 для суспільних потреб земельних ділянок та розміщення на них інших об'єктів нерухомого майна, що перебувають у приватній власності фізичних, або юридичних осіб</t>
  </si>
  <si>
    <t>ДОХОДИ  КОНОТОПСЬКОГО РАЙОННОГО  БЮДЖЕТУ  ЗА  9  МІСЯЦІВ  2016 РОКУ</t>
  </si>
  <si>
    <t>від  04.11.2016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</si>
</sst>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1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8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13" fillId="0" borderId="1" xfId="0" applyFont="1" applyBorder="1" applyAlignment="1">
      <alignment horizontal="center"/>
    </xf>
    <xf numFmtId="192" fontId="1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center"/>
    </xf>
    <xf numFmtId="192" fontId="3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6" fillId="0" borderId="1" xfId="0" applyFont="1" applyBorder="1" applyAlignment="1">
      <alignment wrapText="1"/>
    </xf>
    <xf numFmtId="1" fontId="3" fillId="0" borderId="2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="75" zoomScaleNormal="75" zoomScaleSheetLayoutView="75" workbookViewId="0" topLeftCell="A1">
      <pane xSplit="2" ySplit="11" topLeftCell="D1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49" sqref="O49:Q49"/>
    </sheetView>
  </sheetViews>
  <sheetFormatPr defaultColWidth="9.140625" defaultRowHeight="12.75"/>
  <cols>
    <col min="1" max="1" width="13.28125" style="0" bestFit="1" customWidth="1"/>
    <col min="2" max="2" width="50.00390625" style="0" customWidth="1"/>
    <col min="3" max="3" width="15.28125" style="0" customWidth="1"/>
    <col min="4" max="4" width="13.8515625" style="0" customWidth="1"/>
    <col min="5" max="5" width="15.7109375" style="0" customWidth="1"/>
    <col min="6" max="6" width="14.57421875" style="0" customWidth="1"/>
    <col min="7" max="7" width="13.57421875" style="0" customWidth="1"/>
    <col min="8" max="8" width="14.7109375" style="0" customWidth="1"/>
    <col min="9" max="9" width="14.57421875" style="0" customWidth="1"/>
    <col min="10" max="10" width="12.140625" style="0" customWidth="1"/>
    <col min="11" max="11" width="14.8515625" style="0" customWidth="1"/>
    <col min="12" max="12" width="14.28125" style="0" customWidth="1"/>
    <col min="13" max="13" width="11.7109375" style="0" customWidth="1"/>
    <col min="14" max="14" width="14.00390625" style="0" customWidth="1"/>
    <col min="15" max="15" width="12.7109375" style="0" customWidth="1"/>
    <col min="16" max="16" width="12.00390625" style="0" customWidth="1"/>
    <col min="17" max="17" width="11.28125" style="0" customWidth="1"/>
  </cols>
  <sheetData>
    <row r="1" spans="8:15" ht="15.75">
      <c r="H1" s="1"/>
      <c r="O1" s="30" t="s">
        <v>19</v>
      </c>
    </row>
    <row r="2" spans="8:15" ht="15.75">
      <c r="H2" s="1"/>
      <c r="O2" s="30" t="s">
        <v>20</v>
      </c>
    </row>
    <row r="3" spans="8:15" ht="15.75">
      <c r="H3" s="1"/>
      <c r="O3" s="30" t="s">
        <v>59</v>
      </c>
    </row>
    <row r="4" spans="8:15" ht="15.75">
      <c r="H4" s="1"/>
      <c r="O4" s="30" t="s">
        <v>72</v>
      </c>
    </row>
    <row r="5" spans="7:8" ht="1.5" customHeight="1">
      <c r="G5" s="1"/>
      <c r="H5" s="1"/>
    </row>
    <row r="6" spans="1:17" ht="21.75" customHeight="1">
      <c r="A6" s="48" t="s">
        <v>71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ht="13.5" customHeight="1">
      <c r="Q7" s="6" t="s">
        <v>35</v>
      </c>
    </row>
    <row r="8" spans="1:17" ht="62.25" customHeight="1">
      <c r="A8" s="49" t="s">
        <v>0</v>
      </c>
      <c r="B8" s="36" t="s">
        <v>1</v>
      </c>
      <c r="C8" s="41" t="s">
        <v>65</v>
      </c>
      <c r="D8" s="42"/>
      <c r="E8" s="43"/>
      <c r="F8" s="38" t="s">
        <v>60</v>
      </c>
      <c r="G8" s="39"/>
      <c r="H8" s="40"/>
      <c r="I8" s="33" t="s">
        <v>66</v>
      </c>
      <c r="J8" s="34"/>
      <c r="K8" s="35"/>
      <c r="L8" s="38" t="s">
        <v>67</v>
      </c>
      <c r="M8" s="39"/>
      <c r="N8" s="40"/>
      <c r="O8" s="33" t="s">
        <v>48</v>
      </c>
      <c r="P8" s="34"/>
      <c r="Q8" s="35"/>
    </row>
    <row r="9" spans="1:17" ht="28.5" customHeight="1">
      <c r="A9" s="50"/>
      <c r="B9" s="36"/>
      <c r="C9" s="36" t="s">
        <v>2</v>
      </c>
      <c r="D9" s="44" t="s">
        <v>3</v>
      </c>
      <c r="E9" s="37" t="s">
        <v>4</v>
      </c>
      <c r="F9" s="36" t="s">
        <v>2</v>
      </c>
      <c r="G9" s="44" t="s">
        <v>3</v>
      </c>
      <c r="H9" s="37" t="s">
        <v>4</v>
      </c>
      <c r="I9" s="36" t="s">
        <v>2</v>
      </c>
      <c r="J9" s="46" t="s">
        <v>3</v>
      </c>
      <c r="K9" s="37" t="s">
        <v>4</v>
      </c>
      <c r="L9" s="36" t="s">
        <v>2</v>
      </c>
      <c r="M9" s="46" t="s">
        <v>3</v>
      </c>
      <c r="N9" s="37" t="s">
        <v>4</v>
      </c>
      <c r="O9" s="36" t="s">
        <v>2</v>
      </c>
      <c r="P9" s="46" t="s">
        <v>3</v>
      </c>
      <c r="Q9" s="37" t="s">
        <v>4</v>
      </c>
    </row>
    <row r="10" spans="1:17" ht="7.5" customHeight="1">
      <c r="A10" s="51"/>
      <c r="B10" s="36"/>
      <c r="C10" s="36"/>
      <c r="D10" s="45"/>
      <c r="E10" s="37"/>
      <c r="F10" s="36"/>
      <c r="G10" s="45"/>
      <c r="H10" s="37"/>
      <c r="I10" s="36"/>
      <c r="J10" s="47"/>
      <c r="K10" s="37"/>
      <c r="L10" s="36"/>
      <c r="M10" s="47"/>
      <c r="N10" s="37"/>
      <c r="O10" s="36"/>
      <c r="P10" s="47"/>
      <c r="Q10" s="37"/>
    </row>
    <row r="11" spans="1:17" s="11" customFormat="1" ht="12.75">
      <c r="A11" s="10">
        <v>1</v>
      </c>
      <c r="B11" s="10">
        <v>2</v>
      </c>
      <c r="C11" s="10">
        <v>3</v>
      </c>
      <c r="D11" s="10">
        <v>4</v>
      </c>
      <c r="E11" s="10" t="s">
        <v>38</v>
      </c>
      <c r="F11" s="10">
        <v>6</v>
      </c>
      <c r="G11" s="10">
        <v>7</v>
      </c>
      <c r="H11" s="10" t="s">
        <v>39</v>
      </c>
      <c r="I11" s="10">
        <v>9</v>
      </c>
      <c r="J11" s="10">
        <v>10</v>
      </c>
      <c r="K11" s="10" t="s">
        <v>40</v>
      </c>
      <c r="L11" s="10" t="s">
        <v>41</v>
      </c>
      <c r="M11" s="10" t="s">
        <v>42</v>
      </c>
      <c r="N11" s="10" t="s">
        <v>43</v>
      </c>
      <c r="O11" s="26" t="s">
        <v>44</v>
      </c>
      <c r="P11" s="26" t="s">
        <v>45</v>
      </c>
      <c r="Q11" s="28" t="s">
        <v>46</v>
      </c>
    </row>
    <row r="12" spans="1:17" ht="15.75">
      <c r="A12" s="2">
        <v>10000000</v>
      </c>
      <c r="B12" s="16" t="s">
        <v>5</v>
      </c>
      <c r="C12" s="17">
        <f>C13</f>
        <v>12705151.21</v>
      </c>
      <c r="D12" s="17">
        <f>D13+D18</f>
        <v>0</v>
      </c>
      <c r="E12" s="17">
        <f>C12+D12</f>
        <v>12705151.21</v>
      </c>
      <c r="F12" s="17">
        <f>F13</f>
        <v>31635216</v>
      </c>
      <c r="G12" s="17">
        <f>G13+G18</f>
        <v>0</v>
      </c>
      <c r="H12" s="17">
        <f>F12+G12</f>
        <v>31635216</v>
      </c>
      <c r="I12" s="17">
        <f>I13</f>
        <v>21957466.349999998</v>
      </c>
      <c r="J12" s="17">
        <f>J13+J18</f>
        <v>0</v>
      </c>
      <c r="K12" s="17">
        <f>I12+J12</f>
        <v>21957466.349999998</v>
      </c>
      <c r="L12" s="17">
        <f>I12-C12</f>
        <v>9252315.139999997</v>
      </c>
      <c r="M12" s="17">
        <f>J12-D12</f>
        <v>0</v>
      </c>
      <c r="N12" s="17">
        <f>K12-E12</f>
        <v>9252315.139999997</v>
      </c>
      <c r="O12" s="27">
        <f aca="true" t="shared" si="0" ref="O12:O26">I12/F12*100</f>
        <v>69.40830228565532</v>
      </c>
      <c r="P12" s="27"/>
      <c r="Q12" s="27">
        <f aca="true" t="shared" si="1" ref="Q12:Q36">K12/H12*100</f>
        <v>69.40830228565532</v>
      </c>
    </row>
    <row r="13" spans="1:17" ht="31.5">
      <c r="A13" s="2">
        <v>11000000</v>
      </c>
      <c r="B13" s="15" t="s">
        <v>6</v>
      </c>
      <c r="C13" s="17">
        <f>C14+C18</f>
        <v>12705151.21</v>
      </c>
      <c r="D13" s="17"/>
      <c r="E13" s="17">
        <f aca="true" t="shared" si="2" ref="E13:E38">C13+D13</f>
        <v>12705151.21</v>
      </c>
      <c r="F13" s="17">
        <f>F14+F18</f>
        <v>31635216</v>
      </c>
      <c r="G13" s="17"/>
      <c r="H13" s="17">
        <f aca="true" t="shared" si="3" ref="H13:H30">F13+G13</f>
        <v>31635216</v>
      </c>
      <c r="I13" s="17">
        <f>I14+I18</f>
        <v>21957466.349999998</v>
      </c>
      <c r="J13" s="17"/>
      <c r="K13" s="17">
        <f aca="true" t="shared" si="4" ref="K13:K21">I13+J13</f>
        <v>21957466.349999998</v>
      </c>
      <c r="L13" s="17">
        <f aca="true" t="shared" si="5" ref="L13:L58">I13-C13</f>
        <v>9252315.139999997</v>
      </c>
      <c r="M13" s="17">
        <f aca="true" t="shared" si="6" ref="M13:M58">J13-D13</f>
        <v>0</v>
      </c>
      <c r="N13" s="17">
        <f aca="true" t="shared" si="7" ref="N13:N58">K13-E13</f>
        <v>9252315.139999997</v>
      </c>
      <c r="O13" s="27">
        <f t="shared" si="0"/>
        <v>69.40830228565532</v>
      </c>
      <c r="P13" s="27"/>
      <c r="Q13" s="27">
        <f t="shared" si="1"/>
        <v>69.40830228565532</v>
      </c>
    </row>
    <row r="14" spans="1:17" ht="15.75">
      <c r="A14" s="2">
        <v>11010000</v>
      </c>
      <c r="B14" s="15" t="s">
        <v>24</v>
      </c>
      <c r="C14" s="17">
        <f>C15+C16+C17</f>
        <v>12700231.81</v>
      </c>
      <c r="D14" s="17"/>
      <c r="E14" s="17">
        <f t="shared" si="2"/>
        <v>12700231.81</v>
      </c>
      <c r="F14" s="17">
        <f>F15+F16+F17</f>
        <v>31632716</v>
      </c>
      <c r="G14" s="17"/>
      <c r="H14" s="17">
        <f t="shared" si="3"/>
        <v>31632716</v>
      </c>
      <c r="I14" s="17">
        <f>I15+I16+I17</f>
        <v>21954527.349999998</v>
      </c>
      <c r="J14" s="17"/>
      <c r="K14" s="17">
        <f t="shared" si="4"/>
        <v>21954527.349999998</v>
      </c>
      <c r="L14" s="17">
        <f t="shared" si="5"/>
        <v>9254295.539999997</v>
      </c>
      <c r="M14" s="17">
        <f t="shared" si="6"/>
        <v>0</v>
      </c>
      <c r="N14" s="17">
        <f t="shared" si="7"/>
        <v>9254295.539999997</v>
      </c>
      <c r="O14" s="27">
        <f t="shared" si="0"/>
        <v>69.4044967558271</v>
      </c>
      <c r="P14" s="27"/>
      <c r="Q14" s="27">
        <f t="shared" si="1"/>
        <v>69.4044967558271</v>
      </c>
    </row>
    <row r="15" spans="1:17" ht="45.75" customHeight="1">
      <c r="A15" s="4">
        <v>11010100</v>
      </c>
      <c r="B15" s="14" t="s">
        <v>28</v>
      </c>
      <c r="C15" s="18">
        <v>9816593.92</v>
      </c>
      <c r="D15" s="18"/>
      <c r="E15" s="18">
        <f t="shared" si="2"/>
        <v>9816593.92</v>
      </c>
      <c r="F15" s="18">
        <v>20858717</v>
      </c>
      <c r="G15" s="18"/>
      <c r="H15" s="18">
        <f t="shared" si="3"/>
        <v>20858717</v>
      </c>
      <c r="I15" s="18">
        <v>14928164.81</v>
      </c>
      <c r="J15" s="18"/>
      <c r="K15" s="18">
        <f t="shared" si="4"/>
        <v>14928164.81</v>
      </c>
      <c r="L15" s="18">
        <f t="shared" si="5"/>
        <v>5111570.890000001</v>
      </c>
      <c r="M15" s="18">
        <f t="shared" si="6"/>
        <v>0</v>
      </c>
      <c r="N15" s="18">
        <f t="shared" si="7"/>
        <v>5111570.890000001</v>
      </c>
      <c r="O15" s="29">
        <f t="shared" si="0"/>
        <v>71.56799150206602</v>
      </c>
      <c r="P15" s="29"/>
      <c r="Q15" s="29">
        <f t="shared" si="1"/>
        <v>71.56799150206602</v>
      </c>
    </row>
    <row r="16" spans="1:17" ht="44.25" customHeight="1">
      <c r="A16" s="4">
        <v>11010400</v>
      </c>
      <c r="B16" s="14" t="s">
        <v>29</v>
      </c>
      <c r="C16" s="18">
        <v>2697853.06</v>
      </c>
      <c r="D16" s="18"/>
      <c r="E16" s="18">
        <f t="shared" si="2"/>
        <v>2697853.06</v>
      </c>
      <c r="F16" s="18">
        <v>10540835</v>
      </c>
      <c r="G16" s="18"/>
      <c r="H16" s="18">
        <f t="shared" si="3"/>
        <v>10540835</v>
      </c>
      <c r="I16" s="18">
        <v>6767788.09</v>
      </c>
      <c r="J16" s="18"/>
      <c r="K16" s="18">
        <f t="shared" si="4"/>
        <v>6767788.09</v>
      </c>
      <c r="L16" s="18">
        <f t="shared" si="5"/>
        <v>4069935.03</v>
      </c>
      <c r="M16" s="18">
        <f t="shared" si="6"/>
        <v>0</v>
      </c>
      <c r="N16" s="18">
        <f t="shared" si="7"/>
        <v>4069935.03</v>
      </c>
      <c r="O16" s="29">
        <f t="shared" si="0"/>
        <v>64.20542670481039</v>
      </c>
      <c r="P16" s="29"/>
      <c r="Q16" s="29">
        <f t="shared" si="1"/>
        <v>64.20542670481039</v>
      </c>
    </row>
    <row r="17" spans="1:17" ht="49.5" customHeight="1">
      <c r="A17" s="4">
        <v>11010500</v>
      </c>
      <c r="B17" s="14" t="s">
        <v>30</v>
      </c>
      <c r="C17" s="18">
        <v>185784.83</v>
      </c>
      <c r="D17" s="18"/>
      <c r="E17" s="18">
        <f t="shared" si="2"/>
        <v>185784.83</v>
      </c>
      <c r="F17" s="18">
        <v>233164</v>
      </c>
      <c r="G17" s="18"/>
      <c r="H17" s="18">
        <f t="shared" si="3"/>
        <v>233164</v>
      </c>
      <c r="I17" s="18">
        <v>258574.45</v>
      </c>
      <c r="J17" s="18"/>
      <c r="K17" s="18">
        <f t="shared" si="4"/>
        <v>258574.45</v>
      </c>
      <c r="L17" s="18">
        <f t="shared" si="5"/>
        <v>72789.62000000002</v>
      </c>
      <c r="M17" s="18">
        <f t="shared" si="6"/>
        <v>0</v>
      </c>
      <c r="N17" s="18">
        <f t="shared" si="7"/>
        <v>72789.62000000002</v>
      </c>
      <c r="O17" s="29">
        <f t="shared" si="0"/>
        <v>110.8981017652811</v>
      </c>
      <c r="P17" s="29"/>
      <c r="Q17" s="29">
        <f t="shared" si="1"/>
        <v>110.8981017652811</v>
      </c>
    </row>
    <row r="18" spans="1:17" ht="15.75">
      <c r="A18" s="2">
        <v>11020000</v>
      </c>
      <c r="B18" s="3" t="s">
        <v>7</v>
      </c>
      <c r="C18" s="17">
        <f>C19</f>
        <v>4919.4</v>
      </c>
      <c r="D18" s="17"/>
      <c r="E18" s="17">
        <f t="shared" si="2"/>
        <v>4919.4</v>
      </c>
      <c r="F18" s="17">
        <f>F19</f>
        <v>2500</v>
      </c>
      <c r="G18" s="17"/>
      <c r="H18" s="17">
        <f t="shared" si="3"/>
        <v>2500</v>
      </c>
      <c r="I18" s="17">
        <f>I19</f>
        <v>2939</v>
      </c>
      <c r="J18" s="17"/>
      <c r="K18" s="17">
        <f t="shared" si="4"/>
        <v>2939</v>
      </c>
      <c r="L18" s="17">
        <f t="shared" si="5"/>
        <v>-1980.3999999999996</v>
      </c>
      <c r="M18" s="17">
        <f t="shared" si="6"/>
        <v>0</v>
      </c>
      <c r="N18" s="17">
        <f t="shared" si="7"/>
        <v>-1980.3999999999996</v>
      </c>
      <c r="O18" s="27">
        <f t="shared" si="0"/>
        <v>117.56</v>
      </c>
      <c r="P18" s="27"/>
      <c r="Q18" s="27">
        <f t="shared" si="1"/>
        <v>117.56</v>
      </c>
    </row>
    <row r="19" spans="1:17" ht="30.75" customHeight="1">
      <c r="A19" s="4">
        <v>11020200</v>
      </c>
      <c r="B19" s="12" t="s">
        <v>37</v>
      </c>
      <c r="C19" s="18">
        <v>4919.4</v>
      </c>
      <c r="D19" s="18"/>
      <c r="E19" s="18">
        <f t="shared" si="2"/>
        <v>4919.4</v>
      </c>
      <c r="F19" s="18">
        <v>2500</v>
      </c>
      <c r="G19" s="18"/>
      <c r="H19" s="18">
        <f t="shared" si="3"/>
        <v>2500</v>
      </c>
      <c r="I19" s="18">
        <v>2939</v>
      </c>
      <c r="J19" s="18"/>
      <c r="K19" s="18">
        <f t="shared" si="4"/>
        <v>2939</v>
      </c>
      <c r="L19" s="18">
        <f t="shared" si="5"/>
        <v>-1980.3999999999996</v>
      </c>
      <c r="M19" s="18">
        <f t="shared" si="6"/>
        <v>0</v>
      </c>
      <c r="N19" s="18">
        <f t="shared" si="7"/>
        <v>-1980.3999999999996</v>
      </c>
      <c r="O19" s="29">
        <f t="shared" si="0"/>
        <v>117.56</v>
      </c>
      <c r="P19" s="29"/>
      <c r="Q19" s="29">
        <f t="shared" si="1"/>
        <v>117.56</v>
      </c>
    </row>
    <row r="20" spans="1:17" ht="15.75">
      <c r="A20" s="2">
        <v>20000000</v>
      </c>
      <c r="B20" s="16" t="s">
        <v>8</v>
      </c>
      <c r="C20" s="17">
        <f>C21+C23+C27</f>
        <v>2775.97</v>
      </c>
      <c r="D20" s="17">
        <f>D27+D31</f>
        <v>842924.3</v>
      </c>
      <c r="E20" s="17">
        <f t="shared" si="2"/>
        <v>845700.27</v>
      </c>
      <c r="F20" s="17">
        <f>F21+F23+F27</f>
        <v>127106</v>
      </c>
      <c r="G20" s="17">
        <f>G27+G31</f>
        <v>653100</v>
      </c>
      <c r="H20" s="17">
        <f t="shared" si="3"/>
        <v>780206</v>
      </c>
      <c r="I20" s="17">
        <f>I21+I23+I27</f>
        <v>134596.46</v>
      </c>
      <c r="J20" s="17">
        <f>J27+J31</f>
        <v>979370.09</v>
      </c>
      <c r="K20" s="17">
        <f t="shared" si="4"/>
        <v>1113966.55</v>
      </c>
      <c r="L20" s="17">
        <f t="shared" si="5"/>
        <v>131820.49</v>
      </c>
      <c r="M20" s="17">
        <f t="shared" si="6"/>
        <v>136445.78999999992</v>
      </c>
      <c r="N20" s="17">
        <f t="shared" si="7"/>
        <v>268266.28</v>
      </c>
      <c r="O20" s="27">
        <f t="shared" si="0"/>
        <v>105.89308136515979</v>
      </c>
      <c r="P20" s="27">
        <f>J20/G20*100</f>
        <v>149.95714132598377</v>
      </c>
      <c r="Q20" s="27">
        <f t="shared" si="1"/>
        <v>142.7785161867507</v>
      </c>
    </row>
    <row r="21" spans="1:17" ht="31.5">
      <c r="A21" s="2">
        <v>21000000</v>
      </c>
      <c r="B21" s="3" t="s">
        <v>9</v>
      </c>
      <c r="C21" s="17">
        <f>C22</f>
        <v>48</v>
      </c>
      <c r="D21" s="17"/>
      <c r="E21" s="17">
        <f t="shared" si="2"/>
        <v>48</v>
      </c>
      <c r="F21" s="17">
        <f>F22</f>
        <v>2100</v>
      </c>
      <c r="G21" s="17"/>
      <c r="H21" s="17">
        <f t="shared" si="3"/>
        <v>2100</v>
      </c>
      <c r="I21" s="17">
        <f>I22</f>
        <v>1666</v>
      </c>
      <c r="J21" s="17"/>
      <c r="K21" s="17">
        <f t="shared" si="4"/>
        <v>1666</v>
      </c>
      <c r="L21" s="17">
        <f t="shared" si="5"/>
        <v>1618</v>
      </c>
      <c r="M21" s="17">
        <f t="shared" si="6"/>
        <v>0</v>
      </c>
      <c r="N21" s="17">
        <f t="shared" si="7"/>
        <v>1618</v>
      </c>
      <c r="O21" s="29">
        <f t="shared" si="0"/>
        <v>79.33333333333333</v>
      </c>
      <c r="P21" s="27"/>
      <c r="Q21" s="27">
        <f t="shared" si="1"/>
        <v>79.33333333333333</v>
      </c>
    </row>
    <row r="22" spans="1:17" s="23" customFormat="1" ht="51" customHeight="1">
      <c r="A22" s="4">
        <v>21010300</v>
      </c>
      <c r="B22" s="13" t="s">
        <v>36</v>
      </c>
      <c r="C22" s="18">
        <v>48</v>
      </c>
      <c r="D22" s="18"/>
      <c r="E22" s="18">
        <f t="shared" si="2"/>
        <v>48</v>
      </c>
      <c r="F22" s="18">
        <v>2100</v>
      </c>
      <c r="G22" s="18"/>
      <c r="H22" s="18">
        <f t="shared" si="3"/>
        <v>2100</v>
      </c>
      <c r="I22" s="18">
        <v>1666</v>
      </c>
      <c r="J22" s="18"/>
      <c r="K22" s="18">
        <f aca="true" t="shared" si="8" ref="K22:K58">I22+J22</f>
        <v>1666</v>
      </c>
      <c r="L22" s="18">
        <f t="shared" si="5"/>
        <v>1618</v>
      </c>
      <c r="M22" s="18">
        <f t="shared" si="6"/>
        <v>0</v>
      </c>
      <c r="N22" s="18">
        <f t="shared" si="7"/>
        <v>1618</v>
      </c>
      <c r="O22" s="29">
        <f t="shared" si="0"/>
        <v>79.33333333333333</v>
      </c>
      <c r="P22" s="29"/>
      <c r="Q22" s="27">
        <f t="shared" si="1"/>
        <v>79.33333333333333</v>
      </c>
    </row>
    <row r="23" spans="1:17" ht="31.5">
      <c r="A23" s="2">
        <v>22000000</v>
      </c>
      <c r="B23" s="3" t="s">
        <v>10</v>
      </c>
      <c r="C23" s="17">
        <f>C24</f>
        <v>0</v>
      </c>
      <c r="D23" s="17"/>
      <c r="E23" s="17">
        <f t="shared" si="2"/>
        <v>0</v>
      </c>
      <c r="F23" s="17">
        <f>F24</f>
        <v>122723</v>
      </c>
      <c r="G23" s="17"/>
      <c r="H23" s="17">
        <f t="shared" si="3"/>
        <v>122723</v>
      </c>
      <c r="I23" s="17">
        <f>I24</f>
        <v>130647</v>
      </c>
      <c r="J23" s="17"/>
      <c r="K23" s="17">
        <f t="shared" si="8"/>
        <v>130647</v>
      </c>
      <c r="L23" s="17">
        <f t="shared" si="5"/>
        <v>130647</v>
      </c>
      <c r="M23" s="17">
        <f t="shared" si="6"/>
        <v>0</v>
      </c>
      <c r="N23" s="17">
        <f t="shared" si="7"/>
        <v>130647</v>
      </c>
      <c r="O23" s="29">
        <f t="shared" si="0"/>
        <v>106.45681738549415</v>
      </c>
      <c r="P23" s="27"/>
      <c r="Q23" s="27">
        <f t="shared" si="1"/>
        <v>106.45681738549415</v>
      </c>
    </row>
    <row r="24" spans="1:17" ht="15.75">
      <c r="A24" s="2">
        <v>22010000</v>
      </c>
      <c r="B24" s="3" t="s">
        <v>31</v>
      </c>
      <c r="C24" s="17">
        <f>C25+C26</f>
        <v>0</v>
      </c>
      <c r="D24" s="17"/>
      <c r="E24" s="17">
        <f t="shared" si="2"/>
        <v>0</v>
      </c>
      <c r="F24" s="17">
        <f>F25+F26</f>
        <v>122723</v>
      </c>
      <c r="G24" s="17"/>
      <c r="H24" s="17">
        <f t="shared" si="3"/>
        <v>122723</v>
      </c>
      <c r="I24" s="17">
        <f>I25+I26</f>
        <v>130647</v>
      </c>
      <c r="J24" s="17"/>
      <c r="K24" s="17">
        <f t="shared" si="8"/>
        <v>130647</v>
      </c>
      <c r="L24" s="17">
        <f t="shared" si="5"/>
        <v>130647</v>
      </c>
      <c r="M24" s="17">
        <f t="shared" si="6"/>
        <v>0</v>
      </c>
      <c r="N24" s="17">
        <f t="shared" si="7"/>
        <v>130647</v>
      </c>
      <c r="O24" s="29">
        <f t="shared" si="0"/>
        <v>106.45681738549415</v>
      </c>
      <c r="P24" s="27"/>
      <c r="Q24" s="27">
        <f t="shared" si="1"/>
        <v>106.45681738549415</v>
      </c>
    </row>
    <row r="25" spans="1:17" ht="47.25" customHeight="1">
      <c r="A25" s="4">
        <v>22010300</v>
      </c>
      <c r="B25" s="13" t="s">
        <v>62</v>
      </c>
      <c r="C25" s="18">
        <v>0</v>
      </c>
      <c r="D25" s="18"/>
      <c r="E25" s="18">
        <f t="shared" si="2"/>
        <v>0</v>
      </c>
      <c r="F25" s="18">
        <v>16663</v>
      </c>
      <c r="G25" s="18"/>
      <c r="H25" s="18">
        <f t="shared" si="3"/>
        <v>16663</v>
      </c>
      <c r="I25" s="18">
        <v>18853</v>
      </c>
      <c r="J25" s="18"/>
      <c r="K25" s="18">
        <f t="shared" si="8"/>
        <v>18853</v>
      </c>
      <c r="L25" s="18">
        <f t="shared" si="5"/>
        <v>18853</v>
      </c>
      <c r="M25" s="18">
        <f t="shared" si="6"/>
        <v>0</v>
      </c>
      <c r="N25" s="18">
        <f t="shared" si="7"/>
        <v>18853</v>
      </c>
      <c r="O25" s="29">
        <f t="shared" si="0"/>
        <v>113.14289143611596</v>
      </c>
      <c r="P25" s="29"/>
      <c r="Q25" s="27">
        <f t="shared" si="1"/>
        <v>113.14289143611596</v>
      </c>
    </row>
    <row r="26" spans="1:17" ht="31.5">
      <c r="A26" s="4">
        <v>22012600</v>
      </c>
      <c r="B26" s="13" t="s">
        <v>61</v>
      </c>
      <c r="C26" s="18"/>
      <c r="D26" s="18"/>
      <c r="E26" s="18"/>
      <c r="F26" s="18">
        <v>106060</v>
      </c>
      <c r="G26" s="18"/>
      <c r="H26" s="18">
        <f t="shared" si="3"/>
        <v>106060</v>
      </c>
      <c r="I26" s="18">
        <v>111794</v>
      </c>
      <c r="J26" s="18"/>
      <c r="K26" s="18">
        <f t="shared" si="8"/>
        <v>111794</v>
      </c>
      <c r="L26" s="18">
        <f t="shared" si="5"/>
        <v>111794</v>
      </c>
      <c r="M26" s="18">
        <f t="shared" si="6"/>
        <v>0</v>
      </c>
      <c r="N26" s="18">
        <f t="shared" si="7"/>
        <v>111794</v>
      </c>
      <c r="O26" s="29">
        <f t="shared" si="0"/>
        <v>105.40637375070713</v>
      </c>
      <c r="P26" s="29"/>
      <c r="Q26" s="27">
        <f t="shared" si="1"/>
        <v>105.40637375070713</v>
      </c>
    </row>
    <row r="27" spans="1:17" ht="15.75">
      <c r="A27" s="2">
        <v>24000000</v>
      </c>
      <c r="B27" s="3" t="s">
        <v>11</v>
      </c>
      <c r="C27" s="17">
        <f>C28+C29</f>
        <v>2727.97</v>
      </c>
      <c r="D27" s="17">
        <f>D29</f>
        <v>0</v>
      </c>
      <c r="E27" s="17">
        <f t="shared" si="2"/>
        <v>2727.97</v>
      </c>
      <c r="F27" s="17">
        <f>F29</f>
        <v>2283</v>
      </c>
      <c r="G27" s="17">
        <f>G29</f>
        <v>0</v>
      </c>
      <c r="H27" s="17">
        <f t="shared" si="3"/>
        <v>2283</v>
      </c>
      <c r="I27" s="17">
        <f>I29</f>
        <v>2283.46</v>
      </c>
      <c r="J27" s="17">
        <f>J29</f>
        <v>0</v>
      </c>
      <c r="K27" s="17">
        <f t="shared" si="8"/>
        <v>2283.46</v>
      </c>
      <c r="L27" s="17">
        <f t="shared" si="5"/>
        <v>-444.50999999999976</v>
      </c>
      <c r="M27" s="17">
        <f t="shared" si="6"/>
        <v>0</v>
      </c>
      <c r="N27" s="17">
        <f t="shared" si="7"/>
        <v>-444.50999999999976</v>
      </c>
      <c r="O27" s="27">
        <f>I27/F27*100</f>
        <v>100.02014892685062</v>
      </c>
      <c r="P27" s="27"/>
      <c r="Q27" s="27">
        <f t="shared" si="1"/>
        <v>100.02014892685062</v>
      </c>
    </row>
    <row r="28" spans="1:17" ht="47.25" customHeight="1" hidden="1">
      <c r="A28" s="4">
        <v>24030000</v>
      </c>
      <c r="B28" s="5" t="s">
        <v>47</v>
      </c>
      <c r="C28" s="18"/>
      <c r="D28" s="18"/>
      <c r="E28" s="18">
        <f t="shared" si="2"/>
        <v>0</v>
      </c>
      <c r="F28" s="17"/>
      <c r="G28" s="17"/>
      <c r="H28" s="17"/>
      <c r="I28" s="17"/>
      <c r="J28" s="17"/>
      <c r="K28" s="17"/>
      <c r="L28" s="18">
        <f t="shared" si="5"/>
        <v>0</v>
      </c>
      <c r="M28" s="18">
        <f t="shared" si="6"/>
        <v>0</v>
      </c>
      <c r="N28" s="18">
        <f t="shared" si="7"/>
        <v>0</v>
      </c>
      <c r="O28" s="29"/>
      <c r="P28" s="29"/>
      <c r="Q28" s="29"/>
    </row>
    <row r="29" spans="1:17" ht="15.75">
      <c r="A29" s="4">
        <v>24060000</v>
      </c>
      <c r="B29" s="5" t="s">
        <v>12</v>
      </c>
      <c r="C29" s="19">
        <f>C30</f>
        <v>2727.97</v>
      </c>
      <c r="D29" s="18"/>
      <c r="E29" s="18">
        <f t="shared" si="2"/>
        <v>2727.97</v>
      </c>
      <c r="F29" s="19">
        <f>F30</f>
        <v>2283</v>
      </c>
      <c r="G29" s="18"/>
      <c r="H29" s="18">
        <f t="shared" si="3"/>
        <v>2283</v>
      </c>
      <c r="I29" s="19">
        <f>I30</f>
        <v>2283.46</v>
      </c>
      <c r="J29" s="18"/>
      <c r="K29" s="18">
        <f t="shared" si="8"/>
        <v>2283.46</v>
      </c>
      <c r="L29" s="18">
        <f t="shared" si="5"/>
        <v>-444.50999999999976</v>
      </c>
      <c r="M29" s="18">
        <f t="shared" si="6"/>
        <v>0</v>
      </c>
      <c r="N29" s="18">
        <f t="shared" si="7"/>
        <v>-444.50999999999976</v>
      </c>
      <c r="O29" s="29">
        <f>I29/F29*100</f>
        <v>100.02014892685062</v>
      </c>
      <c r="P29" s="29"/>
      <c r="Q29" s="29">
        <f t="shared" si="1"/>
        <v>100.02014892685062</v>
      </c>
    </row>
    <row r="30" spans="1:17" ht="15.75">
      <c r="A30" s="4">
        <v>24060300</v>
      </c>
      <c r="B30" s="5" t="s">
        <v>12</v>
      </c>
      <c r="C30" s="19">
        <v>2727.97</v>
      </c>
      <c r="D30" s="18">
        <v>0</v>
      </c>
      <c r="E30" s="18">
        <f t="shared" si="2"/>
        <v>2727.97</v>
      </c>
      <c r="F30" s="19">
        <v>2283</v>
      </c>
      <c r="G30" s="18"/>
      <c r="H30" s="18">
        <f t="shared" si="3"/>
        <v>2283</v>
      </c>
      <c r="I30" s="19">
        <v>2283.46</v>
      </c>
      <c r="J30" s="18"/>
      <c r="K30" s="18">
        <f t="shared" si="8"/>
        <v>2283.46</v>
      </c>
      <c r="L30" s="18">
        <f t="shared" si="5"/>
        <v>-444.50999999999976</v>
      </c>
      <c r="M30" s="18">
        <f t="shared" si="6"/>
        <v>0</v>
      </c>
      <c r="N30" s="18">
        <f t="shared" si="7"/>
        <v>-444.50999999999976</v>
      </c>
      <c r="O30" s="29">
        <f>I30/F30*100</f>
        <v>100.02014892685062</v>
      </c>
      <c r="P30" s="29"/>
      <c r="Q30" s="29">
        <f t="shared" si="1"/>
        <v>100.02014892685062</v>
      </c>
    </row>
    <row r="31" spans="1:17" ht="15.75">
      <c r="A31" s="2">
        <v>25000000</v>
      </c>
      <c r="B31" s="3" t="s">
        <v>13</v>
      </c>
      <c r="C31" s="17"/>
      <c r="D31" s="17">
        <f>D32+D37</f>
        <v>842924.3</v>
      </c>
      <c r="E31" s="17">
        <f t="shared" si="2"/>
        <v>842924.3</v>
      </c>
      <c r="F31" s="17"/>
      <c r="G31" s="17">
        <f>G32</f>
        <v>653100</v>
      </c>
      <c r="H31" s="17">
        <f aca="true" t="shared" si="9" ref="H31:H58">F31+G31</f>
        <v>653100</v>
      </c>
      <c r="I31" s="17">
        <f>I32+I37</f>
        <v>0</v>
      </c>
      <c r="J31" s="17">
        <f>J32+J37</f>
        <v>979370.09</v>
      </c>
      <c r="K31" s="17">
        <f t="shared" si="8"/>
        <v>979370.09</v>
      </c>
      <c r="L31" s="17">
        <f t="shared" si="5"/>
        <v>0</v>
      </c>
      <c r="M31" s="17">
        <f t="shared" si="6"/>
        <v>136445.78999999992</v>
      </c>
      <c r="N31" s="17">
        <f t="shared" si="7"/>
        <v>136445.78999999992</v>
      </c>
      <c r="O31" s="27"/>
      <c r="P31" s="27">
        <f aca="true" t="shared" si="10" ref="P31:P36">J31/G31*100</f>
        <v>149.95714132598377</v>
      </c>
      <c r="Q31" s="27">
        <f t="shared" si="1"/>
        <v>149.95714132598377</v>
      </c>
    </row>
    <row r="32" spans="1:17" ht="49.5">
      <c r="A32" s="2">
        <v>25010000</v>
      </c>
      <c r="B32" s="31" t="s">
        <v>55</v>
      </c>
      <c r="C32" s="17"/>
      <c r="D32" s="20">
        <f>SUM(D33:D36)</f>
        <v>331566.92000000004</v>
      </c>
      <c r="E32" s="17">
        <f t="shared" si="2"/>
        <v>331566.92000000004</v>
      </c>
      <c r="F32" s="17"/>
      <c r="G32" s="20">
        <f>SUM(G33:G36)</f>
        <v>653100</v>
      </c>
      <c r="H32" s="17">
        <f t="shared" si="9"/>
        <v>653100</v>
      </c>
      <c r="I32" s="17"/>
      <c r="J32" s="20">
        <f>SUM(J33:J36)</f>
        <v>379607.77</v>
      </c>
      <c r="K32" s="17">
        <f t="shared" si="8"/>
        <v>379607.77</v>
      </c>
      <c r="L32" s="17">
        <f t="shared" si="5"/>
        <v>0</v>
      </c>
      <c r="M32" s="17">
        <f t="shared" si="6"/>
        <v>48040.84999999998</v>
      </c>
      <c r="N32" s="17">
        <f t="shared" si="7"/>
        <v>48040.84999999998</v>
      </c>
      <c r="O32" s="27"/>
      <c r="P32" s="27">
        <f t="shared" si="10"/>
        <v>58.12398866942276</v>
      </c>
      <c r="Q32" s="27">
        <f t="shared" si="1"/>
        <v>58.12398866942276</v>
      </c>
    </row>
    <row r="33" spans="1:17" ht="31.5">
      <c r="A33" s="4">
        <v>25010100</v>
      </c>
      <c r="B33" s="13" t="s">
        <v>25</v>
      </c>
      <c r="C33" s="18"/>
      <c r="D33" s="19">
        <v>36608.17</v>
      </c>
      <c r="E33" s="18">
        <f>C33+D33</f>
        <v>36608.17</v>
      </c>
      <c r="F33" s="18"/>
      <c r="G33" s="19">
        <v>47946</v>
      </c>
      <c r="H33" s="18">
        <f t="shared" si="9"/>
        <v>47946</v>
      </c>
      <c r="I33" s="18"/>
      <c r="J33" s="19">
        <v>319877.05</v>
      </c>
      <c r="K33" s="18">
        <f t="shared" si="8"/>
        <v>319877.05</v>
      </c>
      <c r="L33" s="18">
        <f t="shared" si="5"/>
        <v>0</v>
      </c>
      <c r="M33" s="18">
        <f>J33-D33</f>
        <v>283268.88</v>
      </c>
      <c r="N33" s="18">
        <f t="shared" si="7"/>
        <v>283268.88</v>
      </c>
      <c r="O33" s="29"/>
      <c r="P33" s="29">
        <f t="shared" si="10"/>
        <v>667.1610770450089</v>
      </c>
      <c r="Q33" s="29">
        <f t="shared" si="1"/>
        <v>667.1610770450089</v>
      </c>
    </row>
    <row r="34" spans="1:17" ht="32.25" customHeight="1">
      <c r="A34" s="4">
        <v>25010200</v>
      </c>
      <c r="B34" s="13" t="s">
        <v>26</v>
      </c>
      <c r="C34" s="18"/>
      <c r="D34" s="19">
        <v>235962.23</v>
      </c>
      <c r="E34" s="18">
        <f>C34+D34</f>
        <v>235962.23</v>
      </c>
      <c r="F34" s="18"/>
      <c r="G34" s="19">
        <v>549504</v>
      </c>
      <c r="H34" s="18">
        <f t="shared" si="9"/>
        <v>549504</v>
      </c>
      <c r="I34" s="18"/>
      <c r="J34" s="19"/>
      <c r="K34" s="18">
        <f t="shared" si="8"/>
        <v>0</v>
      </c>
      <c r="L34" s="18">
        <f t="shared" si="5"/>
        <v>0</v>
      </c>
      <c r="M34" s="18">
        <f>J34-D34</f>
        <v>-235962.23</v>
      </c>
      <c r="N34" s="18">
        <f t="shared" si="7"/>
        <v>-235962.23</v>
      </c>
      <c r="O34" s="29"/>
      <c r="P34" s="29">
        <f t="shared" si="10"/>
        <v>0</v>
      </c>
      <c r="Q34" s="29">
        <f t="shared" si="1"/>
        <v>0</v>
      </c>
    </row>
    <row r="35" spans="1:17" ht="15.75">
      <c r="A35" s="4">
        <v>25010300</v>
      </c>
      <c r="B35" s="13" t="s">
        <v>18</v>
      </c>
      <c r="C35" s="18"/>
      <c r="D35" s="19">
        <v>56909.52</v>
      </c>
      <c r="E35" s="18">
        <f>C35+D35</f>
        <v>56909.52</v>
      </c>
      <c r="F35" s="18"/>
      <c r="G35" s="19">
        <v>48242</v>
      </c>
      <c r="H35" s="18">
        <f t="shared" si="9"/>
        <v>48242</v>
      </c>
      <c r="I35" s="18"/>
      <c r="J35" s="19">
        <v>58770.72</v>
      </c>
      <c r="K35" s="18">
        <f t="shared" si="8"/>
        <v>58770.72</v>
      </c>
      <c r="L35" s="18">
        <f t="shared" si="5"/>
        <v>0</v>
      </c>
      <c r="M35" s="18">
        <f>J35-D35</f>
        <v>1861.2000000000044</v>
      </c>
      <c r="N35" s="18">
        <f t="shared" si="7"/>
        <v>1861.2000000000044</v>
      </c>
      <c r="O35" s="29"/>
      <c r="P35" s="29">
        <f t="shared" si="10"/>
        <v>121.82479996683388</v>
      </c>
      <c r="Q35" s="29">
        <f t="shared" si="1"/>
        <v>121.82479996683388</v>
      </c>
    </row>
    <row r="36" spans="1:17" ht="47.25">
      <c r="A36" s="4">
        <v>25010400</v>
      </c>
      <c r="B36" s="13" t="s">
        <v>27</v>
      </c>
      <c r="C36" s="18"/>
      <c r="D36" s="19">
        <v>2087</v>
      </c>
      <c r="E36" s="18">
        <f t="shared" si="2"/>
        <v>2087</v>
      </c>
      <c r="F36" s="18"/>
      <c r="G36" s="19">
        <v>7408</v>
      </c>
      <c r="H36" s="18">
        <f t="shared" si="9"/>
        <v>7408</v>
      </c>
      <c r="I36" s="18"/>
      <c r="J36" s="19">
        <v>960</v>
      </c>
      <c r="K36" s="18">
        <f t="shared" si="8"/>
        <v>960</v>
      </c>
      <c r="L36" s="18">
        <f t="shared" si="5"/>
        <v>0</v>
      </c>
      <c r="M36" s="18">
        <f t="shared" si="6"/>
        <v>-1127</v>
      </c>
      <c r="N36" s="18">
        <f t="shared" si="7"/>
        <v>-1127</v>
      </c>
      <c r="O36" s="29"/>
      <c r="P36" s="29">
        <f t="shared" si="10"/>
        <v>12.958963282937367</v>
      </c>
      <c r="Q36" s="29">
        <f t="shared" si="1"/>
        <v>12.958963282937367</v>
      </c>
    </row>
    <row r="37" spans="1:17" s="9" customFormat="1" ht="31.5" customHeight="1">
      <c r="A37" s="2">
        <v>25020000</v>
      </c>
      <c r="B37" s="3" t="s">
        <v>33</v>
      </c>
      <c r="C37" s="17"/>
      <c r="D37" s="17">
        <f>D38</f>
        <v>511357.38</v>
      </c>
      <c r="E37" s="17">
        <f t="shared" si="2"/>
        <v>511357.38</v>
      </c>
      <c r="F37" s="17"/>
      <c r="G37" s="17">
        <f>G38</f>
        <v>0</v>
      </c>
      <c r="H37" s="17">
        <f t="shared" si="9"/>
        <v>0</v>
      </c>
      <c r="I37" s="17"/>
      <c r="J37" s="20">
        <f>J38+J39</f>
        <v>599762.32</v>
      </c>
      <c r="K37" s="17">
        <f t="shared" si="8"/>
        <v>599762.32</v>
      </c>
      <c r="L37" s="17">
        <f t="shared" si="5"/>
        <v>0</v>
      </c>
      <c r="M37" s="17">
        <f t="shared" si="6"/>
        <v>88404.93999999994</v>
      </c>
      <c r="N37" s="17">
        <f t="shared" si="7"/>
        <v>88404.93999999994</v>
      </c>
      <c r="O37" s="27"/>
      <c r="P37" s="29"/>
      <c r="Q37" s="27"/>
    </row>
    <row r="38" spans="1:17" ht="15.75" customHeight="1">
      <c r="A38" s="4">
        <v>25020100</v>
      </c>
      <c r="B38" s="5" t="s">
        <v>34</v>
      </c>
      <c r="C38" s="18"/>
      <c r="D38" s="18">
        <v>511357.38</v>
      </c>
      <c r="E38" s="18">
        <f t="shared" si="2"/>
        <v>511357.38</v>
      </c>
      <c r="F38" s="18"/>
      <c r="G38" s="18">
        <v>0</v>
      </c>
      <c r="H38" s="18">
        <f t="shared" si="9"/>
        <v>0</v>
      </c>
      <c r="I38" s="18"/>
      <c r="J38" s="19">
        <v>584662.32</v>
      </c>
      <c r="K38" s="18">
        <f t="shared" si="8"/>
        <v>584662.32</v>
      </c>
      <c r="L38" s="18">
        <f t="shared" si="5"/>
        <v>0</v>
      </c>
      <c r="M38" s="18">
        <f t="shared" si="6"/>
        <v>73304.93999999994</v>
      </c>
      <c r="N38" s="18">
        <f t="shared" si="7"/>
        <v>73304.93999999994</v>
      </c>
      <c r="O38" s="27"/>
      <c r="P38" s="29"/>
      <c r="Q38" s="27"/>
    </row>
    <row r="39" spans="1:17" ht="123" customHeight="1">
      <c r="A39" s="4">
        <v>25020200</v>
      </c>
      <c r="B39" s="5" t="s">
        <v>70</v>
      </c>
      <c r="C39" s="18"/>
      <c r="D39" s="18"/>
      <c r="E39" s="18"/>
      <c r="F39" s="18"/>
      <c r="G39" s="18"/>
      <c r="H39" s="18"/>
      <c r="I39" s="18"/>
      <c r="J39" s="19">
        <v>15100</v>
      </c>
      <c r="K39" s="18">
        <f t="shared" si="8"/>
        <v>15100</v>
      </c>
      <c r="L39" s="18"/>
      <c r="M39" s="18"/>
      <c r="N39" s="18"/>
      <c r="O39" s="27"/>
      <c r="P39" s="29"/>
      <c r="Q39" s="27"/>
    </row>
    <row r="40" spans="1:17" ht="15.75">
      <c r="A40" s="2"/>
      <c r="B40" s="3" t="s">
        <v>21</v>
      </c>
      <c r="C40" s="17">
        <f>C12+C20</f>
        <v>12707927.180000002</v>
      </c>
      <c r="D40" s="17">
        <f>D12+D20</f>
        <v>842924.3</v>
      </c>
      <c r="E40" s="17">
        <f aca="true" t="shared" si="11" ref="E40:E58">C40+D40</f>
        <v>13550851.480000002</v>
      </c>
      <c r="F40" s="17">
        <f>F12+F20</f>
        <v>31762322</v>
      </c>
      <c r="G40" s="17">
        <f>G12+G20</f>
        <v>653100</v>
      </c>
      <c r="H40" s="17">
        <f t="shared" si="9"/>
        <v>32415422</v>
      </c>
      <c r="I40" s="17">
        <f>I12+I20</f>
        <v>22092062.81</v>
      </c>
      <c r="J40" s="17">
        <f>J12+J20</f>
        <v>979370.09</v>
      </c>
      <c r="K40" s="17">
        <f t="shared" si="8"/>
        <v>23071432.9</v>
      </c>
      <c r="L40" s="17">
        <f t="shared" si="5"/>
        <v>9384135.629999997</v>
      </c>
      <c r="M40" s="17">
        <f t="shared" si="6"/>
        <v>136445.78999999992</v>
      </c>
      <c r="N40" s="17">
        <f t="shared" si="7"/>
        <v>9520581.419999996</v>
      </c>
      <c r="O40" s="27">
        <f aca="true" t="shared" si="12" ref="O40:Q42">I40/F40*100</f>
        <v>69.55430654597608</v>
      </c>
      <c r="P40" s="27">
        <f t="shared" si="12"/>
        <v>149.95714132598377</v>
      </c>
      <c r="Q40" s="27">
        <f t="shared" si="12"/>
        <v>71.17424817113286</v>
      </c>
    </row>
    <row r="41" spans="1:17" ht="15.75">
      <c r="A41" s="2">
        <v>40000000</v>
      </c>
      <c r="B41" s="16" t="s">
        <v>23</v>
      </c>
      <c r="C41" s="17">
        <f>C42</f>
        <v>65717459.029999994</v>
      </c>
      <c r="D41" s="17">
        <f>D42</f>
        <v>505633.11</v>
      </c>
      <c r="E41" s="17">
        <f t="shared" si="11"/>
        <v>66223092.13999999</v>
      </c>
      <c r="F41" s="17">
        <f>F42</f>
        <v>141157630.35</v>
      </c>
      <c r="G41" s="17">
        <f>G42</f>
        <v>1335834</v>
      </c>
      <c r="H41" s="17">
        <f t="shared" si="9"/>
        <v>142493464.35</v>
      </c>
      <c r="I41" s="17">
        <f>I42</f>
        <v>90494565.27</v>
      </c>
      <c r="J41" s="17">
        <f>J42</f>
        <v>1221803</v>
      </c>
      <c r="K41" s="17">
        <f t="shared" si="8"/>
        <v>91716368.27</v>
      </c>
      <c r="L41" s="17">
        <f t="shared" si="5"/>
        <v>24777106.240000002</v>
      </c>
      <c r="M41" s="17">
        <f t="shared" si="6"/>
        <v>716169.89</v>
      </c>
      <c r="N41" s="17">
        <f t="shared" si="7"/>
        <v>25493276.130000003</v>
      </c>
      <c r="O41" s="27">
        <f t="shared" si="12"/>
        <v>64.1088725034693</v>
      </c>
      <c r="P41" s="27">
        <f t="shared" si="12"/>
        <v>91.46368485904685</v>
      </c>
      <c r="Q41" s="27">
        <f t="shared" si="12"/>
        <v>64.36531576263835</v>
      </c>
    </row>
    <row r="42" spans="1:17" ht="15.75">
      <c r="A42" s="2">
        <v>41000000</v>
      </c>
      <c r="B42" s="3" t="s">
        <v>14</v>
      </c>
      <c r="C42" s="17">
        <f aca="true" t="shared" si="13" ref="C42:N42">C43+C46</f>
        <v>65717459.029999994</v>
      </c>
      <c r="D42" s="17">
        <f t="shared" si="13"/>
        <v>505633.11</v>
      </c>
      <c r="E42" s="17">
        <f t="shared" si="13"/>
        <v>66223092.13999999</v>
      </c>
      <c r="F42" s="17">
        <f t="shared" si="13"/>
        <v>141157630.35</v>
      </c>
      <c r="G42" s="17">
        <f t="shared" si="13"/>
        <v>1335834</v>
      </c>
      <c r="H42" s="17">
        <f t="shared" si="13"/>
        <v>142493464.35</v>
      </c>
      <c r="I42" s="17">
        <f t="shared" si="13"/>
        <v>90494565.27</v>
      </c>
      <c r="J42" s="17">
        <f t="shared" si="13"/>
        <v>1221803</v>
      </c>
      <c r="K42" s="17">
        <f t="shared" si="13"/>
        <v>91716368.27</v>
      </c>
      <c r="L42" s="17">
        <f t="shared" si="13"/>
        <v>24777106.240000002</v>
      </c>
      <c r="M42" s="17">
        <f t="shared" si="13"/>
        <v>716169.89</v>
      </c>
      <c r="N42" s="17">
        <f t="shared" si="13"/>
        <v>25493276.130000003</v>
      </c>
      <c r="O42" s="27">
        <f t="shared" si="12"/>
        <v>64.1088725034693</v>
      </c>
      <c r="P42" s="27">
        <f t="shared" si="12"/>
        <v>91.46368485904685</v>
      </c>
      <c r="Q42" s="27">
        <f t="shared" si="12"/>
        <v>64.36531576263835</v>
      </c>
    </row>
    <row r="43" spans="1:17" ht="15.75">
      <c r="A43" s="2">
        <v>41020000</v>
      </c>
      <c r="B43" s="3" t="s">
        <v>15</v>
      </c>
      <c r="C43" s="17">
        <f>C44+C45</f>
        <v>7042000</v>
      </c>
      <c r="D43" s="17"/>
      <c r="E43" s="17">
        <f t="shared" si="11"/>
        <v>7042000</v>
      </c>
      <c r="F43" s="17">
        <f>SUM(F44:F44)</f>
        <v>6057300</v>
      </c>
      <c r="G43" s="17"/>
      <c r="H43" s="17">
        <f t="shared" si="9"/>
        <v>6057300</v>
      </c>
      <c r="I43" s="17">
        <f>SUM(I44:I44)</f>
        <v>4543200</v>
      </c>
      <c r="J43" s="17">
        <f>SUM(J44:J44)</f>
        <v>0</v>
      </c>
      <c r="K43" s="17">
        <f t="shared" si="8"/>
        <v>4543200</v>
      </c>
      <c r="L43" s="17">
        <f t="shared" si="5"/>
        <v>-2498800</v>
      </c>
      <c r="M43" s="17">
        <f t="shared" si="6"/>
        <v>0</v>
      </c>
      <c r="N43" s="17">
        <f t="shared" si="7"/>
        <v>-2498800</v>
      </c>
      <c r="O43" s="27">
        <f aca="true" t="shared" si="14" ref="O43:O53">I43/F43*100</f>
        <v>75.00371452627408</v>
      </c>
      <c r="P43" s="27"/>
      <c r="Q43" s="27">
        <f aca="true" t="shared" si="15" ref="Q43:Q58">K43/H43*100</f>
        <v>75.00371452627408</v>
      </c>
    </row>
    <row r="44" spans="1:17" ht="21" customHeight="1">
      <c r="A44" s="32">
        <v>41020100</v>
      </c>
      <c r="B44" s="13" t="s">
        <v>57</v>
      </c>
      <c r="C44" s="18">
        <v>5546700</v>
      </c>
      <c r="D44" s="18"/>
      <c r="E44" s="18">
        <f t="shared" si="11"/>
        <v>5546700</v>
      </c>
      <c r="F44" s="18">
        <v>6057300</v>
      </c>
      <c r="G44" s="18"/>
      <c r="H44" s="18">
        <f t="shared" si="9"/>
        <v>6057300</v>
      </c>
      <c r="I44" s="18">
        <v>4543200</v>
      </c>
      <c r="J44" s="18"/>
      <c r="K44" s="18">
        <f t="shared" si="8"/>
        <v>4543200</v>
      </c>
      <c r="L44" s="18">
        <f t="shared" si="5"/>
        <v>-1003500</v>
      </c>
      <c r="M44" s="18"/>
      <c r="N44" s="18">
        <f t="shared" si="7"/>
        <v>-1003500</v>
      </c>
      <c r="O44" s="29">
        <f t="shared" si="14"/>
        <v>75.00371452627408</v>
      </c>
      <c r="P44" s="29"/>
      <c r="Q44" s="29"/>
    </row>
    <row r="45" spans="1:17" ht="21" customHeight="1">
      <c r="A45" s="32">
        <v>41020600</v>
      </c>
      <c r="B45" s="13" t="s">
        <v>68</v>
      </c>
      <c r="C45" s="18">
        <v>1495300</v>
      </c>
      <c r="D45" s="18"/>
      <c r="E45" s="18">
        <f t="shared" si="11"/>
        <v>1495300</v>
      </c>
      <c r="F45" s="18"/>
      <c r="G45" s="18"/>
      <c r="H45" s="18">
        <f t="shared" si="9"/>
        <v>0</v>
      </c>
      <c r="I45" s="18"/>
      <c r="J45" s="18"/>
      <c r="K45" s="18">
        <f t="shared" si="8"/>
        <v>0</v>
      </c>
      <c r="L45" s="18"/>
      <c r="M45" s="18"/>
      <c r="N45" s="18">
        <f t="shared" si="7"/>
        <v>-1495300</v>
      </c>
      <c r="O45" s="29"/>
      <c r="P45" s="29"/>
      <c r="Q45" s="29"/>
    </row>
    <row r="46" spans="1:17" ht="15.75">
      <c r="A46" s="2">
        <v>41030000</v>
      </c>
      <c r="B46" s="3" t="s">
        <v>16</v>
      </c>
      <c r="C46" s="17">
        <f>SUM(C47:C57)</f>
        <v>58675459.029999994</v>
      </c>
      <c r="D46" s="17">
        <f>SUM(D47:D57)</f>
        <v>505633.11</v>
      </c>
      <c r="E46" s="17">
        <f t="shared" si="11"/>
        <v>59181092.13999999</v>
      </c>
      <c r="F46" s="17">
        <f>SUM(F47:F57)</f>
        <v>135100330.35</v>
      </c>
      <c r="G46" s="17">
        <f>SUM(G47:G57)</f>
        <v>1335834</v>
      </c>
      <c r="H46" s="17">
        <f t="shared" si="9"/>
        <v>136436164.35</v>
      </c>
      <c r="I46" s="17">
        <f>SUM(I47:I57)</f>
        <v>85951365.27</v>
      </c>
      <c r="J46" s="17">
        <f>SUM(J47:J57)</f>
        <v>1221803</v>
      </c>
      <c r="K46" s="17">
        <f t="shared" si="8"/>
        <v>87173168.27</v>
      </c>
      <c r="L46" s="17">
        <f t="shared" si="5"/>
        <v>27275906.240000002</v>
      </c>
      <c r="M46" s="17">
        <f t="shared" si="6"/>
        <v>716169.89</v>
      </c>
      <c r="N46" s="17">
        <f t="shared" si="7"/>
        <v>27992076.130000003</v>
      </c>
      <c r="O46" s="27">
        <f t="shared" si="14"/>
        <v>63.62039607699598</v>
      </c>
      <c r="P46" s="27">
        <f>J46/G46*100</f>
        <v>91.46368485904685</v>
      </c>
      <c r="Q46" s="27">
        <f t="shared" si="15"/>
        <v>63.89300716954669</v>
      </c>
    </row>
    <row r="47" spans="1:17" ht="74.25" customHeight="1">
      <c r="A47" s="4">
        <v>41030600</v>
      </c>
      <c r="B47" s="12" t="s">
        <v>51</v>
      </c>
      <c r="C47" s="18">
        <v>19285766.08</v>
      </c>
      <c r="D47" s="18"/>
      <c r="E47" s="18">
        <f t="shared" si="11"/>
        <v>19285766.08</v>
      </c>
      <c r="F47" s="18">
        <v>28117980</v>
      </c>
      <c r="G47" s="18"/>
      <c r="H47" s="18">
        <f t="shared" si="9"/>
        <v>28117980</v>
      </c>
      <c r="I47" s="18">
        <v>22451672.45</v>
      </c>
      <c r="J47" s="18"/>
      <c r="K47" s="18">
        <f t="shared" si="8"/>
        <v>22451672.45</v>
      </c>
      <c r="L47" s="18">
        <f t="shared" si="5"/>
        <v>3165906.370000001</v>
      </c>
      <c r="M47" s="18">
        <f t="shared" si="6"/>
        <v>0</v>
      </c>
      <c r="N47" s="18">
        <f t="shared" si="7"/>
        <v>3165906.370000001</v>
      </c>
      <c r="O47" s="29">
        <f t="shared" si="14"/>
        <v>79.84809879657074</v>
      </c>
      <c r="P47" s="29"/>
      <c r="Q47" s="29">
        <f t="shared" si="15"/>
        <v>79.84809879657074</v>
      </c>
    </row>
    <row r="48" spans="1:17" ht="104.25" customHeight="1">
      <c r="A48" s="4">
        <v>41030800</v>
      </c>
      <c r="B48" s="12" t="s">
        <v>50</v>
      </c>
      <c r="C48" s="18">
        <v>6626540.36</v>
      </c>
      <c r="D48" s="18"/>
      <c r="E48" s="18">
        <f t="shared" si="11"/>
        <v>6626540.36</v>
      </c>
      <c r="F48" s="18">
        <v>52718900</v>
      </c>
      <c r="G48" s="18"/>
      <c r="H48" s="18">
        <f t="shared" si="9"/>
        <v>52718900</v>
      </c>
      <c r="I48" s="18">
        <v>21851041.31</v>
      </c>
      <c r="J48" s="18"/>
      <c r="K48" s="18">
        <f t="shared" si="8"/>
        <v>21851041.31</v>
      </c>
      <c r="L48" s="18">
        <f t="shared" si="5"/>
        <v>15224500.95</v>
      </c>
      <c r="M48" s="18">
        <f t="shared" si="6"/>
        <v>0</v>
      </c>
      <c r="N48" s="18">
        <f t="shared" si="7"/>
        <v>15224500.95</v>
      </c>
      <c r="O48" s="29">
        <f t="shared" si="14"/>
        <v>41.448211760867544</v>
      </c>
      <c r="P48" s="29"/>
      <c r="Q48" s="29">
        <f t="shared" si="15"/>
        <v>41.448211760867544</v>
      </c>
    </row>
    <row r="49" spans="1:17" ht="245.25" customHeight="1">
      <c r="A49" s="4">
        <v>41030900</v>
      </c>
      <c r="B49" s="12" t="s">
        <v>49</v>
      </c>
      <c r="C49" s="18">
        <v>429103.4</v>
      </c>
      <c r="D49" s="18"/>
      <c r="E49" s="18">
        <f t="shared" si="11"/>
        <v>429103.4</v>
      </c>
      <c r="F49" s="18"/>
      <c r="G49" s="18"/>
      <c r="H49" s="18">
        <f t="shared" si="9"/>
        <v>0</v>
      </c>
      <c r="I49" s="18">
        <v>0</v>
      </c>
      <c r="J49" s="18"/>
      <c r="K49" s="18">
        <f t="shared" si="8"/>
        <v>0</v>
      </c>
      <c r="L49" s="18">
        <f t="shared" si="5"/>
        <v>-429103.4</v>
      </c>
      <c r="M49" s="18">
        <f t="shared" si="6"/>
        <v>0</v>
      </c>
      <c r="N49" s="18">
        <f t="shared" si="7"/>
        <v>-429103.4</v>
      </c>
      <c r="O49" s="29"/>
      <c r="P49" s="29"/>
      <c r="Q49" s="29"/>
    </row>
    <row r="50" spans="1:17" ht="64.5" customHeight="1">
      <c r="A50" s="4">
        <v>41031000</v>
      </c>
      <c r="B50" s="12" t="s">
        <v>52</v>
      </c>
      <c r="C50" s="18">
        <v>2435046.36</v>
      </c>
      <c r="D50" s="18"/>
      <c r="E50" s="18">
        <f t="shared" si="11"/>
        <v>2435046.36</v>
      </c>
      <c r="F50" s="18">
        <v>3756415</v>
      </c>
      <c r="G50" s="18"/>
      <c r="H50" s="18">
        <f t="shared" si="9"/>
        <v>3756415</v>
      </c>
      <c r="I50" s="18">
        <v>3449373.59</v>
      </c>
      <c r="J50" s="18"/>
      <c r="K50" s="18">
        <f t="shared" si="8"/>
        <v>3449373.59</v>
      </c>
      <c r="L50" s="18">
        <f t="shared" si="5"/>
        <v>1014327.23</v>
      </c>
      <c r="M50" s="18">
        <f t="shared" si="6"/>
        <v>0</v>
      </c>
      <c r="N50" s="18">
        <f t="shared" si="7"/>
        <v>1014327.23</v>
      </c>
      <c r="O50" s="29">
        <f t="shared" si="14"/>
        <v>91.82621169386236</v>
      </c>
      <c r="P50" s="29"/>
      <c r="Q50" s="29">
        <f t="shared" si="15"/>
        <v>91.82621169386236</v>
      </c>
    </row>
    <row r="51" spans="1:17" ht="31.5" customHeight="1">
      <c r="A51" s="4">
        <v>41033900</v>
      </c>
      <c r="B51" s="12" t="s">
        <v>64</v>
      </c>
      <c r="C51" s="18">
        <v>20464200</v>
      </c>
      <c r="D51" s="18"/>
      <c r="E51" s="18">
        <f t="shared" si="11"/>
        <v>20464200</v>
      </c>
      <c r="F51" s="18">
        <v>26452600</v>
      </c>
      <c r="G51" s="18"/>
      <c r="H51" s="18">
        <f t="shared" si="9"/>
        <v>26452600</v>
      </c>
      <c r="I51" s="18">
        <v>20023000</v>
      </c>
      <c r="J51" s="18"/>
      <c r="K51" s="18">
        <f t="shared" si="8"/>
        <v>20023000</v>
      </c>
      <c r="L51" s="18">
        <f t="shared" si="5"/>
        <v>-441200</v>
      </c>
      <c r="M51" s="18"/>
      <c r="N51" s="18">
        <f t="shared" si="7"/>
        <v>-441200</v>
      </c>
      <c r="O51" s="29">
        <f t="shared" si="14"/>
        <v>75.69388264291601</v>
      </c>
      <c r="P51" s="29"/>
      <c r="Q51" s="29">
        <f t="shared" si="15"/>
        <v>75.69388264291601</v>
      </c>
    </row>
    <row r="52" spans="1:17" ht="35.25" customHeight="1">
      <c r="A52" s="4">
        <v>41034200</v>
      </c>
      <c r="B52" s="12" t="s">
        <v>58</v>
      </c>
      <c r="C52" s="18">
        <v>7061800</v>
      </c>
      <c r="D52" s="18"/>
      <c r="E52" s="18">
        <f t="shared" si="11"/>
        <v>7061800</v>
      </c>
      <c r="F52" s="18">
        <v>18744600</v>
      </c>
      <c r="G52" s="18"/>
      <c r="H52" s="18">
        <f t="shared" si="9"/>
        <v>18744600</v>
      </c>
      <c r="I52" s="18">
        <v>13832100</v>
      </c>
      <c r="J52" s="18"/>
      <c r="K52" s="18">
        <f t="shared" si="8"/>
        <v>13832100</v>
      </c>
      <c r="L52" s="18">
        <f t="shared" si="5"/>
        <v>6770300</v>
      </c>
      <c r="M52" s="18"/>
      <c r="N52" s="18">
        <f t="shared" si="7"/>
        <v>6770300</v>
      </c>
      <c r="O52" s="29">
        <f t="shared" si="14"/>
        <v>73.79245222624115</v>
      </c>
      <c r="P52" s="29"/>
      <c r="Q52" s="29">
        <f t="shared" si="15"/>
        <v>73.79245222624115</v>
      </c>
    </row>
    <row r="53" spans="1:17" ht="45">
      <c r="A53" s="21">
        <v>41034500</v>
      </c>
      <c r="B53" s="12" t="s">
        <v>53</v>
      </c>
      <c r="C53" s="18">
        <v>0</v>
      </c>
      <c r="D53" s="18"/>
      <c r="E53" s="18">
        <f t="shared" si="11"/>
        <v>0</v>
      </c>
      <c r="F53" s="18">
        <v>300000</v>
      </c>
      <c r="G53" s="18"/>
      <c r="H53" s="18">
        <f t="shared" si="9"/>
        <v>300000</v>
      </c>
      <c r="I53" s="18">
        <v>544800</v>
      </c>
      <c r="J53" s="18"/>
      <c r="K53" s="18">
        <f t="shared" si="8"/>
        <v>544800</v>
      </c>
      <c r="L53" s="18">
        <f t="shared" si="5"/>
        <v>544800</v>
      </c>
      <c r="M53" s="18">
        <f t="shared" si="6"/>
        <v>0</v>
      </c>
      <c r="N53" s="18">
        <f t="shared" si="7"/>
        <v>544800</v>
      </c>
      <c r="O53" s="29">
        <f t="shared" si="14"/>
        <v>181.6</v>
      </c>
      <c r="P53" s="29"/>
      <c r="Q53" s="29">
        <f t="shared" si="15"/>
        <v>181.6</v>
      </c>
    </row>
    <row r="54" spans="1:17" ht="15.75" customHeight="1">
      <c r="A54" s="21">
        <v>41035000</v>
      </c>
      <c r="B54" s="22" t="s">
        <v>32</v>
      </c>
      <c r="C54" s="18">
        <v>1477530</v>
      </c>
      <c r="D54" s="18">
        <v>505633.11</v>
      </c>
      <c r="E54" s="18">
        <f t="shared" si="11"/>
        <v>1983163.1099999999</v>
      </c>
      <c r="F54" s="18">
        <v>3865190.35</v>
      </c>
      <c r="G54" s="18">
        <v>1335834</v>
      </c>
      <c r="H54" s="18">
        <f t="shared" si="9"/>
        <v>5201024.35</v>
      </c>
      <c r="I54" s="18">
        <v>3056484.13</v>
      </c>
      <c r="J54" s="18">
        <v>1221803</v>
      </c>
      <c r="K54" s="18">
        <f t="shared" si="8"/>
        <v>4278287.13</v>
      </c>
      <c r="L54" s="18">
        <f t="shared" si="5"/>
        <v>1578954.13</v>
      </c>
      <c r="M54" s="18">
        <f>J54-D54</f>
        <v>716169.89</v>
      </c>
      <c r="N54" s="18">
        <f t="shared" si="7"/>
        <v>2295124.02</v>
      </c>
      <c r="O54" s="29">
        <f>I54/F54*100</f>
        <v>79.07719551250561</v>
      </c>
      <c r="P54" s="29">
        <f>J54/G54*100</f>
        <v>91.46368485904685</v>
      </c>
      <c r="Q54" s="29">
        <f t="shared" si="15"/>
        <v>82.25854835692127</v>
      </c>
    </row>
    <row r="55" spans="1:17" ht="45.75" customHeight="1">
      <c r="A55" s="21">
        <v>41035200</v>
      </c>
      <c r="B55" s="22" t="s">
        <v>69</v>
      </c>
      <c r="C55" s="18"/>
      <c r="D55" s="18"/>
      <c r="E55" s="18"/>
      <c r="F55" s="18">
        <v>33245</v>
      </c>
      <c r="G55" s="18"/>
      <c r="H55" s="18">
        <f t="shared" si="9"/>
        <v>33245</v>
      </c>
      <c r="I55" s="18">
        <v>33245</v>
      </c>
      <c r="J55" s="18"/>
      <c r="K55" s="18">
        <f t="shared" si="8"/>
        <v>33245</v>
      </c>
      <c r="L55" s="18">
        <f t="shared" si="5"/>
        <v>33245</v>
      </c>
      <c r="M55" s="18">
        <f>J55-D55</f>
        <v>0</v>
      </c>
      <c r="N55" s="18">
        <f t="shared" si="7"/>
        <v>33245</v>
      </c>
      <c r="O55" s="29">
        <f>I55/F55*100</f>
        <v>100</v>
      </c>
      <c r="P55" s="29"/>
      <c r="Q55" s="29">
        <f t="shared" si="15"/>
        <v>100</v>
      </c>
    </row>
    <row r="56" spans="1:17" ht="110.25" customHeight="1">
      <c r="A56" s="4">
        <v>41035800</v>
      </c>
      <c r="B56" s="12" t="s">
        <v>54</v>
      </c>
      <c r="C56" s="18">
        <v>593372.83</v>
      </c>
      <c r="D56" s="18"/>
      <c r="E56" s="18">
        <f t="shared" si="11"/>
        <v>593372.83</v>
      </c>
      <c r="F56" s="18">
        <v>1111400</v>
      </c>
      <c r="G56" s="18"/>
      <c r="H56" s="18">
        <f t="shared" si="9"/>
        <v>1111400</v>
      </c>
      <c r="I56" s="18">
        <v>709648.79</v>
      </c>
      <c r="J56" s="18"/>
      <c r="K56" s="18">
        <f t="shared" si="8"/>
        <v>709648.79</v>
      </c>
      <c r="L56" s="18">
        <f t="shared" si="5"/>
        <v>116275.96000000008</v>
      </c>
      <c r="M56" s="18">
        <f t="shared" si="6"/>
        <v>0</v>
      </c>
      <c r="N56" s="18">
        <f t="shared" si="7"/>
        <v>116275.96000000008</v>
      </c>
      <c r="O56" s="29">
        <f>I56/F56*100</f>
        <v>63.85178963469498</v>
      </c>
      <c r="P56" s="29"/>
      <c r="Q56" s="29">
        <f t="shared" si="15"/>
        <v>63.85178963469498</v>
      </c>
    </row>
    <row r="57" spans="1:17" ht="63.75" customHeight="1">
      <c r="A57" s="4">
        <v>41037000</v>
      </c>
      <c r="B57" s="12" t="s">
        <v>56</v>
      </c>
      <c r="C57" s="18">
        <v>302100</v>
      </c>
      <c r="D57" s="18"/>
      <c r="E57" s="18">
        <f t="shared" si="11"/>
        <v>302100</v>
      </c>
      <c r="F57" s="18"/>
      <c r="G57" s="18"/>
      <c r="H57" s="18">
        <f t="shared" si="9"/>
        <v>0</v>
      </c>
      <c r="I57" s="18"/>
      <c r="J57" s="18"/>
      <c r="K57" s="18">
        <f t="shared" si="8"/>
        <v>0</v>
      </c>
      <c r="L57" s="18">
        <f t="shared" si="5"/>
        <v>-302100</v>
      </c>
      <c r="M57" s="18">
        <f t="shared" si="6"/>
        <v>0</v>
      </c>
      <c r="N57" s="18">
        <f t="shared" si="7"/>
        <v>-302100</v>
      </c>
      <c r="O57" s="29"/>
      <c r="P57" s="29"/>
      <c r="Q57" s="29"/>
    </row>
    <row r="58" spans="1:17" ht="27" customHeight="1">
      <c r="A58" s="38" t="s">
        <v>17</v>
      </c>
      <c r="B58" s="40"/>
      <c r="C58" s="17">
        <f>C40+C41</f>
        <v>78425386.21</v>
      </c>
      <c r="D58" s="17">
        <f>D40+D41</f>
        <v>1348557.4100000001</v>
      </c>
      <c r="E58" s="17">
        <f t="shared" si="11"/>
        <v>79773943.61999999</v>
      </c>
      <c r="F58" s="17">
        <f>F40+F41</f>
        <v>172919952.35</v>
      </c>
      <c r="G58" s="17">
        <f>G40+G41</f>
        <v>1988934</v>
      </c>
      <c r="H58" s="17">
        <f t="shared" si="9"/>
        <v>174908886.35</v>
      </c>
      <c r="I58" s="17">
        <f>I40+I41</f>
        <v>112586628.08</v>
      </c>
      <c r="J58" s="17">
        <f>J40+J41</f>
        <v>2201173.09</v>
      </c>
      <c r="K58" s="17">
        <f t="shared" si="8"/>
        <v>114787801.17</v>
      </c>
      <c r="L58" s="17">
        <f t="shared" si="5"/>
        <v>34161241.870000005</v>
      </c>
      <c r="M58" s="17">
        <f t="shared" si="6"/>
        <v>852615.6799999997</v>
      </c>
      <c r="N58" s="17">
        <f t="shared" si="7"/>
        <v>35013857.55000001</v>
      </c>
      <c r="O58" s="27">
        <f>I58/F58*100</f>
        <v>65.10910195725602</v>
      </c>
      <c r="P58" s="27">
        <f>J58/G58*100</f>
        <v>110.67099712710427</v>
      </c>
      <c r="Q58" s="27">
        <f t="shared" si="15"/>
        <v>65.62719800313909</v>
      </c>
    </row>
    <row r="59" spans="1:8" ht="27" customHeight="1">
      <c r="A59" s="24"/>
      <c r="B59" s="24"/>
      <c r="C59" s="24"/>
      <c r="D59" s="24"/>
      <c r="E59" s="24"/>
      <c r="F59" s="25"/>
      <c r="G59" s="25"/>
      <c r="H59" s="25"/>
    </row>
    <row r="60" spans="1:8" ht="27" customHeight="1">
      <c r="A60" s="24"/>
      <c r="B60" s="24"/>
      <c r="C60" s="24"/>
      <c r="D60" s="24"/>
      <c r="E60" s="24"/>
      <c r="F60" s="25"/>
      <c r="G60" s="25"/>
      <c r="H60" s="25"/>
    </row>
    <row r="61" spans="1:8" ht="27" customHeight="1">
      <c r="A61" s="24"/>
      <c r="B61" s="24"/>
      <c r="C61" s="24"/>
      <c r="D61" s="24"/>
      <c r="E61" s="24"/>
      <c r="F61" s="25"/>
      <c r="G61" s="25"/>
      <c r="H61" s="25"/>
    </row>
    <row r="62" spans="1:12" s="9" customFormat="1" ht="18.75">
      <c r="A62" s="7" t="s">
        <v>22</v>
      </c>
      <c r="B62" s="8"/>
      <c r="C62" s="8"/>
      <c r="D62" s="8"/>
      <c r="E62" s="8"/>
      <c r="F62" s="8"/>
      <c r="G62" s="8"/>
      <c r="H62" s="8"/>
      <c r="L62" s="7" t="s">
        <v>63</v>
      </c>
    </row>
    <row r="63" spans="1:8" s="9" customFormat="1" ht="18.75">
      <c r="A63" s="7"/>
      <c r="B63" s="8"/>
      <c r="C63" s="8"/>
      <c r="D63" s="8"/>
      <c r="E63" s="8"/>
      <c r="F63" s="8"/>
      <c r="G63" s="8"/>
      <c r="H63" s="8"/>
    </row>
    <row r="64" spans="1:8" s="9" customFormat="1" ht="18.75">
      <c r="A64" s="7"/>
      <c r="B64" s="8"/>
      <c r="C64" s="8"/>
      <c r="D64" s="8"/>
      <c r="E64" s="8"/>
      <c r="F64" s="8"/>
      <c r="G64" s="8"/>
      <c r="H64" s="8"/>
    </row>
    <row r="65" spans="1:8" s="9" customFormat="1" ht="18.75">
      <c r="A65" s="7"/>
      <c r="B65" s="8"/>
      <c r="C65" s="8"/>
      <c r="D65" s="8"/>
      <c r="E65" s="8"/>
      <c r="F65" s="8"/>
      <c r="G65" s="8"/>
      <c r="H65" s="8"/>
    </row>
    <row r="66" spans="1:8" s="9" customFormat="1" ht="18.75">
      <c r="A66" s="7"/>
      <c r="B66" s="8"/>
      <c r="C66" s="8"/>
      <c r="D66" s="8"/>
      <c r="E66" s="8"/>
      <c r="F66" s="8"/>
      <c r="G66" s="8"/>
      <c r="H66" s="8"/>
    </row>
    <row r="67" spans="1:8" s="9" customFormat="1" ht="18.75">
      <c r="A67" s="7"/>
      <c r="B67" s="8"/>
      <c r="C67" s="8"/>
      <c r="D67" s="8"/>
      <c r="E67" s="8"/>
      <c r="F67" s="8"/>
      <c r="G67" s="8"/>
      <c r="H67" s="8"/>
    </row>
    <row r="68" spans="1:8" s="9" customFormat="1" ht="18.75">
      <c r="A68" s="7"/>
      <c r="B68" s="8"/>
      <c r="C68" s="8"/>
      <c r="D68" s="8"/>
      <c r="E68" s="8"/>
      <c r="F68" s="8"/>
      <c r="G68" s="8"/>
      <c r="H68" s="8"/>
    </row>
    <row r="69" spans="1:8" s="9" customFormat="1" ht="18.75">
      <c r="A69" s="7"/>
      <c r="B69" s="8"/>
      <c r="C69" s="8"/>
      <c r="D69" s="8"/>
      <c r="E69" s="8"/>
      <c r="F69" s="8"/>
      <c r="G69" s="8"/>
      <c r="H69" s="8"/>
    </row>
    <row r="70" spans="1:8" s="9" customFormat="1" ht="18.75">
      <c r="A70" s="7"/>
      <c r="B70" s="8"/>
      <c r="C70" s="8"/>
      <c r="D70" s="8"/>
      <c r="E70" s="8"/>
      <c r="F70" s="8"/>
      <c r="G70" s="8"/>
      <c r="H70" s="8"/>
    </row>
    <row r="71" spans="1:8" s="9" customFormat="1" ht="18.75">
      <c r="A71" s="7"/>
      <c r="B71" s="8"/>
      <c r="C71" s="8"/>
      <c r="D71" s="8"/>
      <c r="E71" s="8"/>
      <c r="F71" s="8"/>
      <c r="G71" s="8"/>
      <c r="H71" s="8"/>
    </row>
    <row r="72" spans="1:8" s="9" customFormat="1" ht="18.75">
      <c r="A72" s="7"/>
      <c r="B72" s="8"/>
      <c r="C72" s="8"/>
      <c r="D72" s="8"/>
      <c r="E72" s="8"/>
      <c r="F72" s="8"/>
      <c r="G72" s="8"/>
      <c r="H72" s="8"/>
    </row>
    <row r="73" spans="1:8" s="9" customFormat="1" ht="9.75" customHeight="1">
      <c r="A73" s="7"/>
      <c r="B73" s="8"/>
      <c r="C73" s="8"/>
      <c r="D73" s="8"/>
      <c r="E73" s="8"/>
      <c r="F73" s="8"/>
      <c r="G73" s="8"/>
      <c r="H73" s="8"/>
    </row>
    <row r="74" ht="15.75">
      <c r="A74" s="6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 hidden="1">
      <c r="A77" s="1"/>
      <c r="B77" s="1"/>
      <c r="C77" s="1"/>
      <c r="D77" s="1"/>
      <c r="E77" s="1"/>
      <c r="F77" s="1"/>
      <c r="G77" s="1"/>
      <c r="H77" s="1"/>
    </row>
    <row r="79" spans="2:8" ht="12.75">
      <c r="B79" s="1"/>
      <c r="C79" s="1"/>
      <c r="D79" s="1"/>
      <c r="E79" s="1"/>
      <c r="F79" s="1"/>
      <c r="G79" s="1"/>
      <c r="H79" s="1"/>
    </row>
  </sheetData>
  <mergeCells count="24">
    <mergeCell ref="A6:Q6"/>
    <mergeCell ref="A58:B58"/>
    <mergeCell ref="A8:A10"/>
    <mergeCell ref="B8:B10"/>
    <mergeCell ref="F8:H8"/>
    <mergeCell ref="H9:H10"/>
    <mergeCell ref="F9:F10"/>
    <mergeCell ref="I8:K8"/>
    <mergeCell ref="I9:I10"/>
    <mergeCell ref="K9:K10"/>
    <mergeCell ref="C8:E8"/>
    <mergeCell ref="G9:G10"/>
    <mergeCell ref="J9:J10"/>
    <mergeCell ref="P9:P10"/>
    <mergeCell ref="C9:C10"/>
    <mergeCell ref="N9:N10"/>
    <mergeCell ref="D9:D10"/>
    <mergeCell ref="E9:E10"/>
    <mergeCell ref="L9:L10"/>
    <mergeCell ref="M9:M10"/>
    <mergeCell ref="O8:Q8"/>
    <mergeCell ref="O9:O10"/>
    <mergeCell ref="Q9:Q10"/>
    <mergeCell ref="L8:N8"/>
  </mergeCell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scale="5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2016-10-12T10:53:31Z</cp:lastPrinted>
  <dcterms:created xsi:type="dcterms:W3CDTF">1996-10-08T23:32:33Z</dcterms:created>
  <dcterms:modified xsi:type="dcterms:W3CDTF">2016-10-28T12:55:58Z</dcterms:modified>
  <cp:category/>
  <cp:version/>
  <cp:contentType/>
  <cp:contentStatus/>
</cp:coreProperties>
</file>