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505" firstSheet="1" activeTab="1"/>
  </bookViews>
  <sheets>
    <sheet name="01.04.2005" sheetId="1" r:id="rId1"/>
    <sheet name="1 квартал 2014 року" sheetId="2" r:id="rId2"/>
  </sheets>
  <definedNames>
    <definedName name="_xlnm.Print_Titles" localSheetId="1">'1 квартал 2014 року'!$9:$10</definedName>
    <definedName name="_xlnm.Print_Area" localSheetId="1">'1 квартал 2014 року'!$A$1:$Q$95</definedName>
  </definedNames>
  <calcPr fullCalcOnLoad="1"/>
</workbook>
</file>

<file path=xl/sharedStrings.xml><?xml version="1.0" encoding="utf-8"?>
<sst xmlns="http://schemas.openxmlformats.org/spreadsheetml/2006/main" count="172" uniqueCount="121">
  <si>
    <t>Код</t>
  </si>
  <si>
    <t>Загальний фонд</t>
  </si>
  <si>
    <t>Державне управління</t>
  </si>
  <si>
    <t>010000</t>
  </si>
  <si>
    <t>070000</t>
  </si>
  <si>
    <t>090000</t>
  </si>
  <si>
    <t>110000</t>
  </si>
  <si>
    <t>120000</t>
  </si>
  <si>
    <t>130000</t>
  </si>
  <si>
    <t>170000</t>
  </si>
  <si>
    <t>250102</t>
  </si>
  <si>
    <t>Освіта</t>
  </si>
  <si>
    <t>Культура і мистецтво</t>
  </si>
  <si>
    <t>Засоби масової інформації</t>
  </si>
  <si>
    <t>Фізична культура і спорт</t>
  </si>
  <si>
    <t>250000</t>
  </si>
  <si>
    <t>Видатки не віднесені до основних груп:</t>
  </si>
  <si>
    <t>РАЗОМ</t>
  </si>
  <si>
    <t>Житлово -комунальне господарство</t>
  </si>
  <si>
    <t>100000</t>
  </si>
  <si>
    <t>Обслуговування боргу</t>
  </si>
  <si>
    <t>230000</t>
  </si>
  <si>
    <t>по функціональній класифікації</t>
  </si>
  <si>
    <t>Видатки за функціональною структурою ( за шестизначним кодом)</t>
  </si>
  <si>
    <t>Касові видатки</t>
  </si>
  <si>
    <t>Процент виконання</t>
  </si>
  <si>
    <t>Загальні видатки</t>
  </si>
  <si>
    <t>Спец. видатки</t>
  </si>
  <si>
    <t>Разом</t>
  </si>
  <si>
    <t>150000</t>
  </si>
  <si>
    <t>Будівництво</t>
  </si>
  <si>
    <t>Транспорт, дорожнє господарство</t>
  </si>
  <si>
    <t>200000</t>
  </si>
  <si>
    <t>Охорона навколишнього природного середовища та ядерна безпека</t>
  </si>
  <si>
    <t>в тому числі</t>
  </si>
  <si>
    <t>Резервний фонд</t>
  </si>
  <si>
    <t>250903</t>
  </si>
  <si>
    <t>Надання бюджетних позичок суб’єктам підприємницької діяльності</t>
  </si>
  <si>
    <t>250904</t>
  </si>
  <si>
    <t>Повернення бюджетних позичок</t>
  </si>
  <si>
    <t>250300</t>
  </si>
  <si>
    <t>Кошти, що передаються до бюджетів інших рівнів</t>
  </si>
  <si>
    <t>250306</t>
  </si>
  <si>
    <t>Кошти, що передаються із загального фонду бюджету до бюджету розвитку (спеціального фонду)</t>
  </si>
  <si>
    <t>ВСЬОГО</t>
  </si>
  <si>
    <t>Соціальний захист та соціальне забезпечення</t>
  </si>
  <si>
    <t xml:space="preserve"> Аналіз видаткової частини районного бюджету</t>
  </si>
  <si>
    <t>Додаток №2</t>
  </si>
  <si>
    <t>Затверджено з урахуванням змін</t>
  </si>
  <si>
    <t>за 1 квартал 2005 року</t>
  </si>
  <si>
    <t>(грн.)</t>
  </si>
  <si>
    <t xml:space="preserve">до  рішення районної ради </t>
  </si>
  <si>
    <t>четвертого скликання</t>
  </si>
  <si>
    <t>від 29.04.2005 року</t>
  </si>
  <si>
    <t>250404</t>
  </si>
  <si>
    <t>Інші видатки</t>
  </si>
  <si>
    <t>Кошти ,що передаються із загального фонду бюджету   до бюджету розвитку (спеціального фонду)</t>
  </si>
  <si>
    <t>250311</t>
  </si>
  <si>
    <t>250315</t>
  </si>
  <si>
    <t>250323</t>
  </si>
  <si>
    <t>250380</t>
  </si>
  <si>
    <t>Інші субвенції</t>
  </si>
  <si>
    <t>240000</t>
  </si>
  <si>
    <t>Цільові фонди</t>
  </si>
  <si>
    <t>250914</t>
  </si>
  <si>
    <t>Витрати , пов язані з наданням та обслуговуванням державних пільгових кредитів , наданих індивідуальним сільським забудовникам</t>
  </si>
  <si>
    <t>250388</t>
  </si>
  <si>
    <t xml:space="preserve">Субвенція з державного бюджету місцевим бюджетам на проведення виборів депутатів Верховної Ради  Автономної Республіки Крим , місцевих рад та сільських , селищних , міських голів </t>
  </si>
  <si>
    <t>180000</t>
  </si>
  <si>
    <t>Інші послуги , пов язані з економічною діяльністю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</si>
  <si>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</si>
  <si>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Субвенція на утримання об`єктів спільного користування  чи ліквідацію негативних наслідків діяльності об`єктів спільного користування</t>
  </si>
  <si>
    <t>Транспорт, дорожнє господарство, зв’язок, телекомунікації та інформатика</t>
  </si>
  <si>
    <t xml:space="preserve">Спеціальний фонд </t>
  </si>
  <si>
    <t>Загальний                                 фонд</t>
  </si>
  <si>
    <t>160000</t>
  </si>
  <si>
    <t>Сільське і лісове господарство, рибне господарство та мисливство</t>
  </si>
  <si>
    <t>Всього</t>
  </si>
  <si>
    <t xml:space="preserve">РАЗОМ </t>
  </si>
  <si>
    <t xml:space="preserve">Разом видатків </t>
  </si>
  <si>
    <t>Додаток  2</t>
  </si>
  <si>
    <t>Видатки районного бюджету</t>
  </si>
  <si>
    <t>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</si>
  <si>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</si>
  <si>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та кредитування  місцевих бюджетів</t>
  </si>
  <si>
    <t>250403</t>
  </si>
  <si>
    <t>Видатки на покриття інших заборгованостей, що виникли у попередні роки</t>
  </si>
  <si>
    <t>250344</t>
  </si>
  <si>
    <t>250203</t>
  </si>
  <si>
    <t>Проведення виборів народних депутатів ВР АРК, місцевих рад та сільських, селищних, міських голів</t>
  </si>
  <si>
    <t>080000</t>
  </si>
  <si>
    <t>Охорона здоров` я</t>
  </si>
  <si>
    <t>Інші  додаткові дотації</t>
  </si>
  <si>
    <t>250342</t>
  </si>
  <si>
    <t xml:space="preserve"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 </t>
  </si>
  <si>
    <t>250352</t>
  </si>
  <si>
    <t>Субвенція на проведення видатків місцевих бюджетів , що враховуються при визначенні обсягу міжбюджетних трансфертів</t>
  </si>
  <si>
    <t xml:space="preserve">Субвенція іншим бюджетам на виконання інвестиційних проектів </t>
  </si>
  <si>
    <t>250324</t>
  </si>
  <si>
    <t xml:space="preserve">до рішення районної ради 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</si>
  <si>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профілю.</t>
  </si>
  <si>
    <t>250312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</si>
  <si>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</si>
  <si>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Заступник  голови районної ради </t>
  </si>
  <si>
    <t>250313</t>
  </si>
  <si>
    <t>Додаткова дотація з державного бюджету на вирівнювання фінансової забезпеченості місцевих бюджетів</t>
  </si>
  <si>
    <t>250366</t>
  </si>
  <si>
    <t>Субвенція з державного бюджету місцевим бюджетам на здійснення заходів щодо соціально -економічного розвитку окремих територій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</si>
  <si>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</si>
  <si>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</t>
  </si>
  <si>
    <t xml:space="preserve">шостого скликання </t>
  </si>
  <si>
    <t>В.М. Малігон</t>
  </si>
  <si>
    <t>Відсоток виконання до затверджених з урахуванням змін показників</t>
  </si>
  <si>
    <t>250319</t>
  </si>
  <si>
    <t>Додаткова дотація з державного бюджету місцевим бюджетам на оплату праці працівникам бюджетних установ</t>
  </si>
  <si>
    <t>за 1 квартал 2014 року</t>
  </si>
  <si>
    <t>Касові видатки за 1 квартал 2013 року</t>
  </si>
  <si>
    <t>Затверджено з урахуванням змін на 2014 рік</t>
  </si>
  <si>
    <t>Касові видатки за 1 квартал  2014 року</t>
  </si>
  <si>
    <t>від  25.04.2014</t>
  </si>
  <si>
    <t>Відхилення касових видатків за 1квартал 2014 року до касових видатків за 1 квартал  2013 року у відсотках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</si>
</sst>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</numFmts>
  <fonts count="2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5"/>
      <name val="Arial Cyr"/>
      <family val="0"/>
    </font>
    <font>
      <b/>
      <sz val="20"/>
      <name val="Arial Cyr"/>
      <family val="2"/>
    </font>
    <font>
      <b/>
      <sz val="15"/>
      <name val="Arial Cyr"/>
      <family val="0"/>
    </font>
    <font>
      <b/>
      <sz val="16"/>
      <name val="Times New Roman"/>
      <family val="1"/>
    </font>
    <font>
      <i/>
      <sz val="16"/>
      <name val="Arial Cyr"/>
      <family val="0"/>
    </font>
    <font>
      <sz val="16"/>
      <name val="Arial"/>
      <family val="2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49" fontId="0" fillId="0" borderId="1" xfId="0" applyNumberFormat="1" applyBorder="1" applyAlignment="1" applyProtection="1">
      <alignment horizontal="center"/>
      <protection/>
    </xf>
    <xf numFmtId="172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49" fontId="2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 wrapText="1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72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center" vertical="center" wrapText="1"/>
      <protection/>
    </xf>
    <xf numFmtId="172" fontId="0" fillId="0" borderId="1" xfId="0" applyNumberFormat="1" applyBorder="1" applyAlignment="1" applyProtection="1">
      <alignment/>
      <protection locked="0"/>
    </xf>
    <xf numFmtId="172" fontId="1" fillId="0" borderId="1" xfId="0" applyNumberFormat="1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72" fontId="1" fillId="0" borderId="1" xfId="0" applyNumberFormat="1" applyFont="1" applyBorder="1" applyAlignment="1" applyProtection="1">
      <alignment/>
      <protection locked="0"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vertical="center" wrapText="1"/>
      <protection/>
    </xf>
    <xf numFmtId="173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2" fontId="10" fillId="0" borderId="1" xfId="0" applyNumberFormat="1" applyFont="1" applyFill="1" applyBorder="1" applyAlignment="1" applyProtection="1">
      <alignment vertical="center"/>
      <protection locked="0"/>
    </xf>
    <xf numFmtId="2" fontId="10" fillId="0" borderId="1" xfId="0" applyNumberFormat="1" applyFont="1" applyFill="1" applyBorder="1" applyAlignment="1" applyProtection="1">
      <alignment vertical="center"/>
      <protection/>
    </xf>
    <xf numFmtId="172" fontId="10" fillId="0" borderId="1" xfId="0" applyNumberFormat="1" applyFont="1" applyFill="1" applyBorder="1" applyAlignment="1" applyProtection="1">
      <alignment vertical="center"/>
      <protection locked="0"/>
    </xf>
    <xf numFmtId="172" fontId="10" fillId="0" borderId="1" xfId="0" applyNumberFormat="1" applyFont="1" applyBorder="1" applyAlignment="1" applyProtection="1">
      <alignment vertical="center"/>
      <protection locked="0"/>
    </xf>
    <xf numFmtId="172" fontId="11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2" fontId="12" fillId="0" borderId="1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72" fontId="11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3" fontId="0" fillId="0" borderId="0" xfId="0" applyNumberFormat="1" applyFill="1" applyAlignment="1" applyProtection="1">
      <alignment vertical="center"/>
      <protection locked="0"/>
    </xf>
    <xf numFmtId="173" fontId="0" fillId="0" borderId="0" xfId="0" applyNumberFormat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Border="1" applyAlignment="1" applyProtection="1">
      <alignment vertical="center"/>
      <protection locked="0"/>
    </xf>
    <xf numFmtId="173" fontId="13" fillId="0" borderId="0" xfId="0" applyNumberFormat="1" applyFont="1" applyFill="1" applyAlignment="1" applyProtection="1">
      <alignment vertical="center"/>
      <protection locked="0"/>
    </xf>
    <xf numFmtId="173" fontId="13" fillId="0" borderId="0" xfId="0" applyNumberFormat="1" applyFont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49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2" fontId="19" fillId="0" borderId="0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172" fontId="7" fillId="0" borderId="0" xfId="0" applyNumberFormat="1" applyFont="1" applyBorder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/>
    </xf>
    <xf numFmtId="0" fontId="20" fillId="0" borderId="3" xfId="0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22" fillId="0" borderId="0" xfId="0" applyFont="1" applyFill="1" applyAlignment="1" applyProtection="1">
      <alignment vertical="center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49" fontId="11" fillId="0" borderId="5" xfId="0" applyNumberFormat="1" applyFont="1" applyFill="1" applyBorder="1" applyAlignment="1" applyProtection="1">
      <alignment horizontal="center" vertical="center"/>
      <protection/>
    </xf>
    <xf numFmtId="49" fontId="11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Alignment="1" applyProtection="1">
      <alignment horizontal="center" vertical="center" wrapText="1"/>
      <protection/>
    </xf>
    <xf numFmtId="49" fontId="21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6" sqref="B6:F6"/>
    </sheetView>
  </sheetViews>
  <sheetFormatPr defaultColWidth="9.00390625" defaultRowHeight="12.75"/>
  <cols>
    <col min="1" max="1" width="7.75390625" style="1" customWidth="1"/>
    <col min="2" max="2" width="28.625" style="1" customWidth="1"/>
    <col min="3" max="3" width="11.75390625" style="1" customWidth="1"/>
    <col min="4" max="4" width="8.375" style="1" customWidth="1"/>
    <col min="5" max="5" width="12.25390625" style="1" customWidth="1"/>
    <col min="6" max="6" width="12.625" style="1" customWidth="1"/>
    <col min="7" max="7" width="8.375" style="1" customWidth="1"/>
    <col min="8" max="8" width="12.625" style="1" customWidth="1"/>
    <col min="9" max="9" width="9.625" style="1" customWidth="1"/>
    <col min="10" max="10" width="8.75390625" style="1" customWidth="1"/>
    <col min="11" max="11" width="8.375" style="1" customWidth="1"/>
    <col min="12" max="16384" width="9.125" style="1" customWidth="1"/>
  </cols>
  <sheetData>
    <row r="1" spans="2:11" s="4" customFormat="1" ht="13.5" customHeight="1">
      <c r="B1" s="113" t="s">
        <v>47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3:11" s="4" customFormat="1" ht="15" customHeight="1">
      <c r="C2" s="31"/>
      <c r="D2" s="31"/>
      <c r="E2" s="31"/>
      <c r="F2" s="31"/>
      <c r="G2" s="31"/>
      <c r="H2" s="31"/>
      <c r="I2" s="114" t="s">
        <v>51</v>
      </c>
      <c r="J2" s="114"/>
      <c r="K2" s="114"/>
    </row>
    <row r="3" spans="3:11" s="4" customFormat="1" ht="15.75" customHeight="1">
      <c r="C3" s="31"/>
      <c r="D3" s="31"/>
      <c r="E3" s="31"/>
      <c r="F3" s="31"/>
      <c r="G3" s="31"/>
      <c r="H3" s="31"/>
      <c r="I3" s="114" t="s">
        <v>52</v>
      </c>
      <c r="J3" s="114"/>
      <c r="K3" s="114"/>
    </row>
    <row r="4" spans="2:11" s="4" customFormat="1" ht="12.75">
      <c r="B4" s="113" t="s">
        <v>53</v>
      </c>
      <c r="C4" s="113"/>
      <c r="D4" s="113"/>
      <c r="E4" s="113"/>
      <c r="F4" s="113"/>
      <c r="G4" s="113"/>
      <c r="H4" s="113"/>
      <c r="I4" s="113"/>
      <c r="J4" s="113"/>
      <c r="K4" s="113"/>
    </row>
    <row r="5" s="4" customFormat="1" ht="12.75"/>
    <row r="6" spans="2:6" s="4" customFormat="1" ht="15">
      <c r="B6" s="111"/>
      <c r="C6" s="111"/>
      <c r="D6" s="111"/>
      <c r="E6" s="111"/>
      <c r="F6" s="111"/>
    </row>
    <row r="7" spans="2:11" s="4" customFormat="1" ht="15.75">
      <c r="B7" s="112" t="s">
        <v>46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s="4" customFormat="1" ht="15.75">
      <c r="B8" s="112" t="s">
        <v>49</v>
      </c>
      <c r="C8" s="112"/>
      <c r="D8" s="112"/>
      <c r="E8" s="112"/>
      <c r="F8" s="112"/>
      <c r="G8" s="112"/>
      <c r="H8" s="112"/>
      <c r="I8" s="112"/>
      <c r="J8" s="112"/>
      <c r="K8" s="112"/>
    </row>
    <row r="9" spans="2:11" s="4" customFormat="1" ht="15.75">
      <c r="B9" s="112" t="s">
        <v>22</v>
      </c>
      <c r="C9" s="112"/>
      <c r="D9" s="112"/>
      <c r="E9" s="112"/>
      <c r="F9" s="112"/>
      <c r="G9" s="112"/>
      <c r="H9" s="112"/>
      <c r="I9" s="112"/>
      <c r="J9" s="112"/>
      <c r="K9" s="112"/>
    </row>
    <row r="10" spans="2:6" s="4" customFormat="1" ht="15">
      <c r="B10" s="5"/>
      <c r="C10" s="5"/>
      <c r="D10" s="5"/>
      <c r="E10" s="5"/>
      <c r="F10" s="5"/>
    </row>
    <row r="11" spans="1:11" s="4" customFormat="1" ht="12.75">
      <c r="A11" s="107" t="s">
        <v>50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s="8" customFormat="1" ht="38.25">
      <c r="A12" s="7" t="s">
        <v>0</v>
      </c>
      <c r="B12" s="6" t="s">
        <v>23</v>
      </c>
      <c r="C12" s="108" t="s">
        <v>48</v>
      </c>
      <c r="D12" s="109"/>
      <c r="E12" s="110"/>
      <c r="F12" s="108" t="s">
        <v>24</v>
      </c>
      <c r="G12" s="109"/>
      <c r="H12" s="110"/>
      <c r="I12" s="108" t="s">
        <v>25</v>
      </c>
      <c r="J12" s="109"/>
      <c r="K12" s="110"/>
    </row>
    <row r="13" spans="1:11" s="8" customFormat="1" ht="25.5">
      <c r="A13" s="7"/>
      <c r="B13" s="6"/>
      <c r="C13" s="6" t="s">
        <v>26</v>
      </c>
      <c r="D13" s="21" t="s">
        <v>27</v>
      </c>
      <c r="E13" s="6" t="s">
        <v>28</v>
      </c>
      <c r="F13" s="6" t="s">
        <v>26</v>
      </c>
      <c r="G13" s="21" t="s">
        <v>27</v>
      </c>
      <c r="H13" s="6" t="s">
        <v>28</v>
      </c>
      <c r="I13" s="6" t="s">
        <v>26</v>
      </c>
      <c r="J13" s="21" t="s">
        <v>27</v>
      </c>
      <c r="K13" s="6" t="s">
        <v>28</v>
      </c>
    </row>
    <row r="14" spans="1:11" s="4" customFormat="1" ht="12.75">
      <c r="A14" s="11"/>
      <c r="B14" s="10" t="s">
        <v>1</v>
      </c>
      <c r="C14" s="9"/>
      <c r="D14" s="20"/>
      <c r="E14" s="12"/>
      <c r="F14" s="12"/>
      <c r="G14" s="9"/>
      <c r="H14" s="9"/>
      <c r="I14" s="9"/>
      <c r="J14" s="9"/>
      <c r="K14" s="9"/>
    </row>
    <row r="15" spans="1:11" ht="20.25" customHeight="1">
      <c r="A15" s="11" t="s">
        <v>3</v>
      </c>
      <c r="B15" s="18" t="s">
        <v>2</v>
      </c>
      <c r="C15" s="32">
        <v>263600</v>
      </c>
      <c r="D15" s="32"/>
      <c r="E15" s="32">
        <f>SUM(C15:D15)</f>
        <v>263600</v>
      </c>
      <c r="F15" s="33">
        <v>46416</v>
      </c>
      <c r="G15" s="32"/>
      <c r="H15" s="32">
        <f>SUM(F15:G15)</f>
        <v>46416</v>
      </c>
      <c r="I15" s="22">
        <f aca="true" t="shared" si="0" ref="I15:I20">F15/C15*100</f>
        <v>17.608497723823977</v>
      </c>
      <c r="J15" s="22"/>
      <c r="K15" s="22">
        <f aca="true" t="shared" si="1" ref="J15:K31">H15/E15*100</f>
        <v>17.608497723823977</v>
      </c>
    </row>
    <row r="16" spans="1:12" ht="20.25" customHeight="1">
      <c r="A16" s="11" t="s">
        <v>4</v>
      </c>
      <c r="B16" s="18" t="s">
        <v>11</v>
      </c>
      <c r="C16" s="32">
        <v>7456007</v>
      </c>
      <c r="D16" s="32">
        <v>4800</v>
      </c>
      <c r="E16" s="32">
        <f aca="true" t="shared" si="2" ref="E16:E34">SUM(C16:D16)</f>
        <v>7460807</v>
      </c>
      <c r="F16" s="33">
        <v>1767558</v>
      </c>
      <c r="G16" s="32">
        <v>6249</v>
      </c>
      <c r="H16" s="32">
        <f aca="true" t="shared" si="3" ref="H16:H34">SUM(F16:G16)</f>
        <v>1773807</v>
      </c>
      <c r="I16" s="22">
        <f t="shared" si="0"/>
        <v>23.70649598370817</v>
      </c>
      <c r="J16" s="22">
        <f t="shared" si="1"/>
        <v>130.1875</v>
      </c>
      <c r="K16" s="22">
        <f t="shared" si="1"/>
        <v>23.775001819508265</v>
      </c>
      <c r="L16" s="24"/>
    </row>
    <row r="17" spans="1:12" ht="25.5" customHeight="1">
      <c r="A17" s="11" t="s">
        <v>5</v>
      </c>
      <c r="B17" s="18" t="s">
        <v>45</v>
      </c>
      <c r="C17" s="32">
        <v>5702859</v>
      </c>
      <c r="D17" s="32">
        <v>5000</v>
      </c>
      <c r="E17" s="32">
        <f t="shared" si="2"/>
        <v>5707859</v>
      </c>
      <c r="F17" s="33">
        <v>1062602</v>
      </c>
      <c r="G17" s="32">
        <v>1944</v>
      </c>
      <c r="H17" s="32">
        <f t="shared" si="3"/>
        <v>1064546</v>
      </c>
      <c r="I17" s="22">
        <f t="shared" si="0"/>
        <v>18.632794533408596</v>
      </c>
      <c r="J17" s="22">
        <f t="shared" si="1"/>
        <v>38.879999999999995</v>
      </c>
      <c r="K17" s="22">
        <f t="shared" si="1"/>
        <v>18.65053078571142</v>
      </c>
      <c r="L17" s="24"/>
    </row>
    <row r="18" spans="1:11" ht="20.25" customHeight="1">
      <c r="A18" s="11" t="s">
        <v>6</v>
      </c>
      <c r="B18" s="18" t="s">
        <v>12</v>
      </c>
      <c r="C18" s="32">
        <v>393900</v>
      </c>
      <c r="D18" s="32">
        <v>17400</v>
      </c>
      <c r="E18" s="32">
        <f t="shared" si="2"/>
        <v>411300</v>
      </c>
      <c r="F18" s="33">
        <v>88300</v>
      </c>
      <c r="G18" s="32">
        <v>5939</v>
      </c>
      <c r="H18" s="32">
        <f t="shared" si="3"/>
        <v>94239</v>
      </c>
      <c r="I18" s="22">
        <f t="shared" si="0"/>
        <v>22.416857070322415</v>
      </c>
      <c r="J18" s="22">
        <f t="shared" si="1"/>
        <v>34.132183908045974</v>
      </c>
      <c r="K18" s="22">
        <f t="shared" si="1"/>
        <v>22.912472647702405</v>
      </c>
    </row>
    <row r="19" spans="1:11" ht="20.25" customHeight="1">
      <c r="A19" s="11" t="s">
        <v>7</v>
      </c>
      <c r="B19" s="18" t="s">
        <v>13</v>
      </c>
      <c r="C19" s="32">
        <v>61500</v>
      </c>
      <c r="D19" s="32"/>
      <c r="E19" s="32">
        <f t="shared" si="2"/>
        <v>61500</v>
      </c>
      <c r="F19" s="33">
        <v>7537</v>
      </c>
      <c r="G19" s="32"/>
      <c r="H19" s="32">
        <f t="shared" si="3"/>
        <v>7537</v>
      </c>
      <c r="I19" s="22">
        <f t="shared" si="0"/>
        <v>12.255284552845529</v>
      </c>
      <c r="J19" s="22"/>
      <c r="K19" s="22">
        <f t="shared" si="1"/>
        <v>12.255284552845529</v>
      </c>
    </row>
    <row r="20" spans="1:11" ht="20.25" customHeight="1">
      <c r="A20" s="11" t="s">
        <v>8</v>
      </c>
      <c r="B20" s="18" t="s">
        <v>14</v>
      </c>
      <c r="C20" s="32">
        <v>103980</v>
      </c>
      <c r="D20" s="32"/>
      <c r="E20" s="32">
        <f t="shared" si="2"/>
        <v>103980</v>
      </c>
      <c r="F20" s="33">
        <v>19873</v>
      </c>
      <c r="G20" s="32"/>
      <c r="H20" s="32">
        <f t="shared" si="3"/>
        <v>19873</v>
      </c>
      <c r="I20" s="22">
        <f t="shared" si="0"/>
        <v>19.11232929409502</v>
      </c>
      <c r="J20" s="22"/>
      <c r="K20" s="22">
        <f t="shared" si="1"/>
        <v>19.11232929409502</v>
      </c>
    </row>
    <row r="21" spans="1:11" ht="20.25" customHeight="1" hidden="1">
      <c r="A21" s="11" t="s">
        <v>29</v>
      </c>
      <c r="B21" s="18" t="s">
        <v>30</v>
      </c>
      <c r="C21" s="32"/>
      <c r="D21" s="32"/>
      <c r="E21" s="32">
        <f t="shared" si="2"/>
        <v>0</v>
      </c>
      <c r="F21" s="33"/>
      <c r="G21" s="32"/>
      <c r="H21" s="32">
        <f t="shared" si="3"/>
        <v>0</v>
      </c>
      <c r="I21" s="22"/>
      <c r="J21" s="22" t="e">
        <f t="shared" si="1"/>
        <v>#DIV/0!</v>
      </c>
      <c r="K21" s="22" t="e">
        <f t="shared" si="1"/>
        <v>#DIV/0!</v>
      </c>
    </row>
    <row r="22" spans="1:11" ht="26.25" customHeight="1">
      <c r="A22" s="11" t="s">
        <v>9</v>
      </c>
      <c r="B22" s="18" t="s">
        <v>31</v>
      </c>
      <c r="C22" s="32">
        <v>287000</v>
      </c>
      <c r="D22" s="32"/>
      <c r="E22" s="32">
        <f t="shared" si="2"/>
        <v>287000</v>
      </c>
      <c r="F22" s="33">
        <v>6000</v>
      </c>
      <c r="G22" s="32"/>
      <c r="H22" s="32">
        <f t="shared" si="3"/>
        <v>6000</v>
      </c>
      <c r="I22" s="22">
        <f>F22/C22*100</f>
        <v>2.0905923344947737</v>
      </c>
      <c r="J22" s="22"/>
      <c r="K22" s="22">
        <f t="shared" si="1"/>
        <v>2.0905923344947737</v>
      </c>
    </row>
    <row r="23" spans="1:11" ht="20.25" customHeight="1" hidden="1">
      <c r="A23" s="11" t="s">
        <v>21</v>
      </c>
      <c r="B23" s="18" t="s">
        <v>20</v>
      </c>
      <c r="C23" s="32"/>
      <c r="D23" s="32"/>
      <c r="E23" s="32">
        <f t="shared" si="2"/>
        <v>0</v>
      </c>
      <c r="F23" s="33"/>
      <c r="G23" s="32"/>
      <c r="H23" s="32">
        <f t="shared" si="3"/>
        <v>0</v>
      </c>
      <c r="I23" s="22" t="e">
        <f>F23/C23*100</f>
        <v>#DIV/0!</v>
      </c>
      <c r="J23" s="22" t="e">
        <f t="shared" si="1"/>
        <v>#DIV/0!</v>
      </c>
      <c r="K23" s="22" t="e">
        <f t="shared" si="1"/>
        <v>#DIV/0!</v>
      </c>
    </row>
    <row r="24" spans="1:11" ht="36.75" customHeight="1" hidden="1">
      <c r="A24" s="11" t="s">
        <v>32</v>
      </c>
      <c r="B24" s="18" t="s">
        <v>33</v>
      </c>
      <c r="C24" s="32"/>
      <c r="D24" s="32"/>
      <c r="E24" s="32">
        <f t="shared" si="2"/>
        <v>0</v>
      </c>
      <c r="F24" s="33"/>
      <c r="G24" s="32"/>
      <c r="H24" s="32">
        <f t="shared" si="3"/>
        <v>0</v>
      </c>
      <c r="I24" s="22"/>
      <c r="J24" s="22"/>
      <c r="K24" s="22"/>
    </row>
    <row r="25" spans="1:11" ht="36.75" customHeight="1" hidden="1">
      <c r="A25" s="11" t="s">
        <v>21</v>
      </c>
      <c r="B25" s="18" t="s">
        <v>20</v>
      </c>
      <c r="C25" s="32"/>
      <c r="D25" s="32"/>
      <c r="E25" s="32">
        <f>SUM(C25:D25)</f>
        <v>0</v>
      </c>
      <c r="F25" s="33"/>
      <c r="G25" s="32"/>
      <c r="H25" s="32">
        <f>SUM(F25:G25)</f>
        <v>0</v>
      </c>
      <c r="I25" s="22"/>
      <c r="J25" s="22"/>
      <c r="K25" s="22"/>
    </row>
    <row r="26" spans="1:11" ht="24" customHeight="1">
      <c r="A26" s="27" t="s">
        <v>15</v>
      </c>
      <c r="B26" s="28" t="s">
        <v>16</v>
      </c>
      <c r="C26" s="34">
        <f>SUM(C28:C31)</f>
        <v>50000</v>
      </c>
      <c r="D26" s="34">
        <f>SUM(D28:D31)</f>
        <v>0</v>
      </c>
      <c r="E26" s="34">
        <f t="shared" si="2"/>
        <v>50000</v>
      </c>
      <c r="F26" s="35">
        <f>SUM(F28:F31)</f>
        <v>0</v>
      </c>
      <c r="G26" s="35">
        <f>SUM(G28:G31)</f>
        <v>0</v>
      </c>
      <c r="H26" s="34">
        <f t="shared" si="3"/>
        <v>0</v>
      </c>
      <c r="I26" s="22"/>
      <c r="J26" s="22"/>
      <c r="K26" s="22"/>
    </row>
    <row r="27" spans="1:11" ht="18" customHeight="1">
      <c r="A27" s="11"/>
      <c r="B27" s="18" t="s">
        <v>34</v>
      </c>
      <c r="C27" s="32"/>
      <c r="D27" s="33"/>
      <c r="E27" s="32">
        <f t="shared" si="2"/>
        <v>0</v>
      </c>
      <c r="F27" s="33"/>
      <c r="G27" s="32"/>
      <c r="H27" s="32">
        <f t="shared" si="3"/>
        <v>0</v>
      </c>
      <c r="I27" s="22"/>
      <c r="J27" s="22"/>
      <c r="K27" s="22"/>
    </row>
    <row r="28" spans="1:11" ht="20.25" customHeight="1">
      <c r="A28" s="11" t="s">
        <v>10</v>
      </c>
      <c r="B28" s="18" t="s">
        <v>35</v>
      </c>
      <c r="C28" s="32">
        <v>50000</v>
      </c>
      <c r="D28" s="32"/>
      <c r="E28" s="32">
        <f t="shared" si="2"/>
        <v>50000</v>
      </c>
      <c r="F28" s="33"/>
      <c r="G28" s="32"/>
      <c r="H28" s="32">
        <f t="shared" si="3"/>
        <v>0</v>
      </c>
      <c r="I28" s="22"/>
      <c r="J28" s="22"/>
      <c r="K28" s="22"/>
    </row>
    <row r="29" spans="1:11" ht="20.25" customHeight="1" hidden="1">
      <c r="A29" s="11" t="s">
        <v>19</v>
      </c>
      <c r="B29" s="18" t="s">
        <v>18</v>
      </c>
      <c r="C29" s="32"/>
      <c r="D29" s="36"/>
      <c r="E29" s="32">
        <f t="shared" si="2"/>
        <v>0</v>
      </c>
      <c r="F29" s="33"/>
      <c r="G29" s="32"/>
      <c r="H29" s="32">
        <f t="shared" si="3"/>
        <v>0</v>
      </c>
      <c r="I29" s="22" t="e">
        <f aca="true" t="shared" si="4" ref="I29:I34">F29/C29*100</f>
        <v>#DIV/0!</v>
      </c>
      <c r="J29" s="22" t="e">
        <f t="shared" si="1"/>
        <v>#DIV/0!</v>
      </c>
      <c r="K29" s="22" t="e">
        <f t="shared" si="1"/>
        <v>#DIV/0!</v>
      </c>
    </row>
    <row r="30" spans="1:11" ht="43.5" customHeight="1" hidden="1">
      <c r="A30" s="11" t="s">
        <v>36</v>
      </c>
      <c r="B30" s="18" t="s">
        <v>37</v>
      </c>
      <c r="C30" s="32"/>
      <c r="D30" s="36"/>
      <c r="E30" s="32">
        <f t="shared" si="2"/>
        <v>0</v>
      </c>
      <c r="F30" s="33"/>
      <c r="G30" s="32"/>
      <c r="H30" s="32">
        <f t="shared" si="3"/>
        <v>0</v>
      </c>
      <c r="I30" s="22" t="e">
        <f t="shared" si="4"/>
        <v>#DIV/0!</v>
      </c>
      <c r="J30" s="22"/>
      <c r="K30" s="22" t="e">
        <f t="shared" si="1"/>
        <v>#DIV/0!</v>
      </c>
    </row>
    <row r="31" spans="1:11" ht="20.25" customHeight="1" hidden="1">
      <c r="A31" s="11" t="s">
        <v>38</v>
      </c>
      <c r="B31" s="18" t="s">
        <v>39</v>
      </c>
      <c r="C31" s="32"/>
      <c r="D31" s="36"/>
      <c r="E31" s="32">
        <f t="shared" si="2"/>
        <v>0</v>
      </c>
      <c r="F31" s="33"/>
      <c r="G31" s="32"/>
      <c r="H31" s="32">
        <f t="shared" si="3"/>
        <v>0</v>
      </c>
      <c r="I31" s="22" t="e">
        <f t="shared" si="4"/>
        <v>#DIV/0!</v>
      </c>
      <c r="J31" s="22"/>
      <c r="K31" s="22" t="e">
        <f t="shared" si="1"/>
        <v>#DIV/0!</v>
      </c>
    </row>
    <row r="32" spans="1:11" s="2" customFormat="1" ht="20.25" customHeight="1">
      <c r="A32" s="14"/>
      <c r="B32" s="19" t="s">
        <v>17</v>
      </c>
      <c r="C32" s="36">
        <f aca="true" t="shared" si="5" ref="C32:H32">SUM(C15:C26)</f>
        <v>14318846</v>
      </c>
      <c r="D32" s="36">
        <f t="shared" si="5"/>
        <v>27200</v>
      </c>
      <c r="E32" s="36">
        <f t="shared" si="5"/>
        <v>14346046</v>
      </c>
      <c r="F32" s="37">
        <f t="shared" si="5"/>
        <v>2998286</v>
      </c>
      <c r="G32" s="37">
        <f t="shared" si="5"/>
        <v>14132</v>
      </c>
      <c r="H32" s="37">
        <f t="shared" si="5"/>
        <v>3012418</v>
      </c>
      <c r="I32" s="26">
        <f t="shared" si="4"/>
        <v>20.939438834665864</v>
      </c>
      <c r="J32" s="26">
        <f>G32/D32*100</f>
        <v>51.955882352941174</v>
      </c>
      <c r="K32" s="26">
        <f>H32/E32*100</f>
        <v>20.998245788421425</v>
      </c>
    </row>
    <row r="33" spans="1:11" s="2" customFormat="1" ht="25.5">
      <c r="A33" s="16" t="s">
        <v>40</v>
      </c>
      <c r="B33" s="15" t="s">
        <v>41</v>
      </c>
      <c r="C33" s="38">
        <v>2428278</v>
      </c>
      <c r="D33" s="39"/>
      <c r="E33" s="32">
        <f t="shared" si="2"/>
        <v>2428278</v>
      </c>
      <c r="F33" s="40">
        <v>628937</v>
      </c>
      <c r="G33" s="38"/>
      <c r="H33" s="32">
        <f t="shared" si="3"/>
        <v>628937</v>
      </c>
      <c r="I33" s="25">
        <f t="shared" si="4"/>
        <v>25.900535276438696</v>
      </c>
      <c r="J33" s="25"/>
      <c r="K33" s="25">
        <f>H33/E33*100</f>
        <v>25.900535276438696</v>
      </c>
    </row>
    <row r="34" spans="1:11" ht="51" hidden="1">
      <c r="A34" s="11" t="s">
        <v>42</v>
      </c>
      <c r="B34" s="13" t="s">
        <v>43</v>
      </c>
      <c r="C34" s="32"/>
      <c r="D34" s="32"/>
      <c r="E34" s="32">
        <f t="shared" si="2"/>
        <v>0</v>
      </c>
      <c r="F34" s="33"/>
      <c r="G34" s="32"/>
      <c r="H34" s="32">
        <f t="shared" si="3"/>
        <v>0</v>
      </c>
      <c r="I34" s="22" t="e">
        <f t="shared" si="4"/>
        <v>#DIV/0!</v>
      </c>
      <c r="J34" s="22"/>
      <c r="K34" s="22" t="e">
        <f>H34/E34*100</f>
        <v>#DIV/0!</v>
      </c>
    </row>
    <row r="35" spans="1:11" s="3" customFormat="1" ht="12.75">
      <c r="A35" s="17"/>
      <c r="B35" s="10" t="s">
        <v>44</v>
      </c>
      <c r="C35" s="41">
        <f aca="true" t="shared" si="6" ref="C35:H35">SUM(C32:C34)</f>
        <v>16747124</v>
      </c>
      <c r="D35" s="41">
        <f t="shared" si="6"/>
        <v>27200</v>
      </c>
      <c r="E35" s="41">
        <f>SUM(E32:E34)</f>
        <v>16774324</v>
      </c>
      <c r="F35" s="41">
        <f t="shared" si="6"/>
        <v>3627223</v>
      </c>
      <c r="G35" s="41">
        <f t="shared" si="6"/>
        <v>14132</v>
      </c>
      <c r="H35" s="41">
        <f t="shared" si="6"/>
        <v>3641355</v>
      </c>
      <c r="I35" s="23">
        <f>F35/C35*100</f>
        <v>21.658781531682695</v>
      </c>
      <c r="J35" s="23">
        <f>G35/D35*100</f>
        <v>51.955882352941174</v>
      </c>
      <c r="K35" s="23">
        <f>H35/E35*100</f>
        <v>21.707909063876436</v>
      </c>
    </row>
    <row r="36" spans="6:11" ht="12.75">
      <c r="F36" s="29"/>
      <c r="G36" s="29"/>
      <c r="H36" s="29"/>
      <c r="I36" s="29"/>
      <c r="J36" s="29"/>
      <c r="K36" s="29"/>
    </row>
    <row r="37" spans="6:11" ht="12.75">
      <c r="F37" s="29"/>
      <c r="G37" s="29"/>
      <c r="H37" s="29"/>
      <c r="I37" s="29"/>
      <c r="J37" s="29"/>
      <c r="K37" s="29"/>
    </row>
    <row r="38" spans="6:11" s="4" customFormat="1" ht="12.75">
      <c r="F38" s="30"/>
      <c r="G38" s="30"/>
      <c r="H38" s="30"/>
      <c r="I38" s="30"/>
      <c r="J38" s="30"/>
      <c r="K38" s="30"/>
    </row>
    <row r="39" spans="6:11" ht="12.75">
      <c r="F39" s="29"/>
      <c r="G39" s="29"/>
      <c r="H39" s="29"/>
      <c r="I39" s="29"/>
      <c r="J39" s="29"/>
      <c r="K39" s="29"/>
    </row>
    <row r="40" spans="6:11" ht="12.75">
      <c r="F40" s="29"/>
      <c r="G40" s="29"/>
      <c r="H40" s="29"/>
      <c r="I40" s="29"/>
      <c r="J40" s="29"/>
      <c r="K40" s="29"/>
    </row>
    <row r="41" spans="6:11" ht="12.75">
      <c r="F41" s="29"/>
      <c r="G41" s="29"/>
      <c r="H41" s="29"/>
      <c r="I41" s="29"/>
      <c r="J41" s="29"/>
      <c r="K41" s="29"/>
    </row>
    <row r="42" spans="6:11" ht="12.75">
      <c r="F42" s="29"/>
      <c r="G42" s="29"/>
      <c r="H42" s="29"/>
      <c r="I42" s="29"/>
      <c r="J42" s="29"/>
      <c r="K42" s="29"/>
    </row>
  </sheetData>
  <mergeCells count="12">
    <mergeCell ref="B1:K1"/>
    <mergeCell ref="B4:K4"/>
    <mergeCell ref="I2:K2"/>
    <mergeCell ref="I3:K3"/>
    <mergeCell ref="B6:F6"/>
    <mergeCell ref="B7:K7"/>
    <mergeCell ref="B8:K8"/>
    <mergeCell ref="B9:K9"/>
    <mergeCell ref="A11:K11"/>
    <mergeCell ref="C12:E12"/>
    <mergeCell ref="F12:H12"/>
    <mergeCell ref="I12:K12"/>
  </mergeCells>
  <printOptions/>
  <pageMargins left="0.51" right="0.2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60" zoomScaleNormal="60" workbookViewId="0" topLeftCell="A1">
      <pane xSplit="2" ySplit="10" topLeftCell="H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49" sqref="B49"/>
    </sheetView>
  </sheetViews>
  <sheetFormatPr defaultColWidth="9.00390625" defaultRowHeight="12.75"/>
  <cols>
    <col min="1" max="1" width="16.875" style="64" customWidth="1"/>
    <col min="2" max="2" width="69.375" style="64" customWidth="1"/>
    <col min="3" max="3" width="19.25390625" style="64" customWidth="1"/>
    <col min="4" max="4" width="17.625" style="64" customWidth="1"/>
    <col min="5" max="5" width="20.125" style="64" customWidth="1"/>
    <col min="6" max="6" width="19.25390625" style="65" customWidth="1"/>
    <col min="7" max="7" width="19.00390625" style="65" customWidth="1"/>
    <col min="8" max="8" width="19.75390625" style="65" customWidth="1"/>
    <col min="9" max="9" width="20.00390625" style="64" customWidth="1"/>
    <col min="10" max="10" width="19.00390625" style="64" customWidth="1"/>
    <col min="11" max="11" width="20.125" style="64" customWidth="1"/>
    <col min="12" max="12" width="11.375" style="64" customWidth="1"/>
    <col min="13" max="13" width="13.875" style="64" customWidth="1"/>
    <col min="14" max="14" width="12.00390625" style="64" customWidth="1"/>
    <col min="15" max="15" width="11.375" style="64" customWidth="1"/>
    <col min="16" max="16" width="13.75390625" style="64" customWidth="1"/>
    <col min="17" max="17" width="12.25390625" style="64" customWidth="1"/>
    <col min="18" max="16384" width="9.125" style="64" customWidth="1"/>
  </cols>
  <sheetData>
    <row r="1" spans="2:19" s="43" customFormat="1" ht="16.5" customHeight="1">
      <c r="B1" s="44"/>
      <c r="C1" s="44"/>
      <c r="D1" s="44"/>
      <c r="E1" s="44"/>
      <c r="F1" s="45"/>
      <c r="G1" s="45"/>
      <c r="H1" s="45"/>
      <c r="I1" s="44"/>
      <c r="J1" s="44"/>
      <c r="O1" s="101" t="s">
        <v>80</v>
      </c>
      <c r="P1" s="102"/>
      <c r="Q1" s="103"/>
      <c r="R1" s="44"/>
      <c r="S1" s="44"/>
    </row>
    <row r="2" spans="6:19" s="43" customFormat="1" ht="17.25" customHeight="1">
      <c r="F2" s="45"/>
      <c r="G2" s="45"/>
      <c r="H2" s="45"/>
      <c r="I2" s="44"/>
      <c r="J2" s="44"/>
      <c r="O2" s="101" t="s">
        <v>99</v>
      </c>
      <c r="P2" s="104"/>
      <c r="Q2" s="105"/>
      <c r="R2" s="46"/>
      <c r="S2" s="46"/>
    </row>
    <row r="3" spans="6:19" s="43" customFormat="1" ht="15.75" customHeight="1">
      <c r="F3" s="45"/>
      <c r="G3" s="45"/>
      <c r="H3" s="45"/>
      <c r="I3" s="44"/>
      <c r="J3" s="44"/>
      <c r="O3" s="106" t="s">
        <v>110</v>
      </c>
      <c r="P3" s="104"/>
      <c r="Q3" s="105"/>
      <c r="R3" s="46"/>
      <c r="S3" s="46"/>
    </row>
    <row r="4" spans="6:19" s="43" customFormat="1" ht="15.75" customHeight="1">
      <c r="F4" s="45"/>
      <c r="G4" s="45"/>
      <c r="H4" s="45"/>
      <c r="I4" s="44"/>
      <c r="J4" s="44"/>
      <c r="O4" s="115" t="s">
        <v>119</v>
      </c>
      <c r="P4" s="115"/>
      <c r="Q4" s="105"/>
      <c r="R4" s="46"/>
      <c r="S4" s="46"/>
    </row>
    <row r="5" spans="2:17" s="43" customFormat="1" ht="26.25">
      <c r="B5" s="131" t="s">
        <v>81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43" customFormat="1" ht="22.5" customHeight="1">
      <c r="B6" s="131" t="s">
        <v>115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2:17" s="43" customFormat="1" ht="22.5" customHeight="1">
      <c r="B7" s="131" t="s">
        <v>82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43" customFormat="1" ht="18">
      <c r="A8" s="130" t="s">
        <v>50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s="42" customFormat="1" ht="123" customHeight="1">
      <c r="A9" s="134" t="s">
        <v>83</v>
      </c>
      <c r="B9" s="116" t="s">
        <v>84</v>
      </c>
      <c r="C9" s="126" t="s">
        <v>116</v>
      </c>
      <c r="D9" s="127"/>
      <c r="E9" s="128"/>
      <c r="F9" s="120" t="s">
        <v>117</v>
      </c>
      <c r="G9" s="132"/>
      <c r="H9" s="121"/>
      <c r="I9" s="126" t="s">
        <v>118</v>
      </c>
      <c r="J9" s="127"/>
      <c r="K9" s="128"/>
      <c r="L9" s="126" t="s">
        <v>120</v>
      </c>
      <c r="M9" s="127"/>
      <c r="N9" s="128"/>
      <c r="O9" s="126" t="s">
        <v>112</v>
      </c>
      <c r="P9" s="127"/>
      <c r="Q9" s="128"/>
    </row>
    <row r="10" spans="1:17" s="42" customFormat="1" ht="74.25" customHeight="1">
      <c r="A10" s="135"/>
      <c r="B10" s="117"/>
      <c r="C10" s="99" t="s">
        <v>74</v>
      </c>
      <c r="D10" s="98" t="s">
        <v>73</v>
      </c>
      <c r="E10" s="100" t="s">
        <v>28</v>
      </c>
      <c r="F10" s="99" t="s">
        <v>74</v>
      </c>
      <c r="G10" s="98" t="s">
        <v>73</v>
      </c>
      <c r="H10" s="99" t="s">
        <v>28</v>
      </c>
      <c r="I10" s="99" t="s">
        <v>74</v>
      </c>
      <c r="J10" s="98" t="s">
        <v>73</v>
      </c>
      <c r="K10" s="100" t="s">
        <v>28</v>
      </c>
      <c r="L10" s="99" t="s">
        <v>74</v>
      </c>
      <c r="M10" s="98" t="s">
        <v>73</v>
      </c>
      <c r="N10" s="100" t="s">
        <v>28</v>
      </c>
      <c r="O10" s="99" t="s">
        <v>74</v>
      </c>
      <c r="P10" s="98" t="s">
        <v>73</v>
      </c>
      <c r="Q10" s="100" t="s">
        <v>28</v>
      </c>
    </row>
    <row r="11" spans="1:17" s="53" customFormat="1" ht="21" customHeight="1">
      <c r="A11" s="74" t="s">
        <v>3</v>
      </c>
      <c r="B11" s="75" t="s">
        <v>2</v>
      </c>
      <c r="C11" s="49">
        <v>225411.86</v>
      </c>
      <c r="D11" s="48"/>
      <c r="E11" s="48">
        <f aca="true" t="shared" si="0" ref="E11:E25">SUM(C11:D11)</f>
        <v>225411.86</v>
      </c>
      <c r="F11" s="48">
        <v>1032478</v>
      </c>
      <c r="G11" s="48">
        <v>74538</v>
      </c>
      <c r="H11" s="48">
        <f aca="true" t="shared" si="1" ref="H11:H25">SUM(F11:G11)</f>
        <v>1107016</v>
      </c>
      <c r="I11" s="49">
        <v>214894.2</v>
      </c>
      <c r="J11" s="48"/>
      <c r="K11" s="48">
        <f>SUM(I11:J11)</f>
        <v>214894.2</v>
      </c>
      <c r="L11" s="50">
        <f>I11/C11*100</f>
        <v>95.3340254589976</v>
      </c>
      <c r="M11" s="50"/>
      <c r="N11" s="50">
        <f>K11/E11*100</f>
        <v>95.3340254589976</v>
      </c>
      <c r="O11" s="50">
        <f aca="true" t="shared" si="2" ref="O11:O52">I11/F11*100</f>
        <v>20.813441061213897</v>
      </c>
      <c r="P11" s="51">
        <f aca="true" t="shared" si="3" ref="P11:P52">J11/G11*100</f>
        <v>0</v>
      </c>
      <c r="Q11" s="52">
        <f aca="true" t="shared" si="4" ref="Q11:Q52">K11/H11*100</f>
        <v>19.412022951791123</v>
      </c>
    </row>
    <row r="12" spans="1:17" s="53" customFormat="1" ht="17.25" customHeight="1">
      <c r="A12" s="74" t="s">
        <v>4</v>
      </c>
      <c r="B12" s="75" t="s">
        <v>11</v>
      </c>
      <c r="C12" s="49">
        <v>8606207.03</v>
      </c>
      <c r="D12" s="48">
        <v>258975.97</v>
      </c>
      <c r="E12" s="48">
        <f t="shared" si="0"/>
        <v>8865183</v>
      </c>
      <c r="F12" s="48">
        <v>37287365</v>
      </c>
      <c r="G12" s="48">
        <v>909637</v>
      </c>
      <c r="H12" s="48">
        <f t="shared" si="1"/>
        <v>38197002</v>
      </c>
      <c r="I12" s="49">
        <v>8430715.7</v>
      </c>
      <c r="J12" s="48">
        <v>229422.54</v>
      </c>
      <c r="K12" s="48">
        <f aca="true" t="shared" si="5" ref="K12:K51">SUM(I12:J12)</f>
        <v>8660138.239999998</v>
      </c>
      <c r="L12" s="50">
        <f aca="true" t="shared" si="6" ref="L12:L52">I12/C12*100</f>
        <v>97.96087487335289</v>
      </c>
      <c r="M12" s="50">
        <f aca="true" t="shared" si="7" ref="M12:M52">J12/D12*100</f>
        <v>88.58835049444936</v>
      </c>
      <c r="N12" s="50">
        <f aca="true" t="shared" si="8" ref="N12:N52">K12/E12*100</f>
        <v>97.68707808964572</v>
      </c>
      <c r="O12" s="50">
        <f t="shared" si="2"/>
        <v>22.610113908558567</v>
      </c>
      <c r="P12" s="51">
        <f t="shared" si="3"/>
        <v>25.221328947701117</v>
      </c>
      <c r="Q12" s="52">
        <f t="shared" si="4"/>
        <v>22.67229831283617</v>
      </c>
    </row>
    <row r="13" spans="1:17" s="53" customFormat="1" ht="18.75" customHeight="1">
      <c r="A13" s="74" t="s">
        <v>90</v>
      </c>
      <c r="B13" s="75" t="s">
        <v>91</v>
      </c>
      <c r="C13" s="49">
        <v>1572551.93</v>
      </c>
      <c r="D13" s="48">
        <v>111022.68</v>
      </c>
      <c r="E13" s="48">
        <f t="shared" si="0"/>
        <v>1683574.6099999999</v>
      </c>
      <c r="F13" s="48">
        <v>8869189</v>
      </c>
      <c r="G13" s="48">
        <v>534577</v>
      </c>
      <c r="H13" s="48">
        <f>SUM(F13:G13)</f>
        <v>9403766</v>
      </c>
      <c r="I13" s="49">
        <v>1595449.97</v>
      </c>
      <c r="J13" s="48"/>
      <c r="K13" s="48">
        <f>SUM(I13:J13)</f>
        <v>1595449.97</v>
      </c>
      <c r="L13" s="50">
        <f t="shared" si="6"/>
        <v>101.45610708067365</v>
      </c>
      <c r="M13" s="50">
        <f t="shared" si="7"/>
        <v>0</v>
      </c>
      <c r="N13" s="50">
        <f t="shared" si="8"/>
        <v>94.76562312851702</v>
      </c>
      <c r="O13" s="50">
        <f t="shared" si="2"/>
        <v>17.98867934824706</v>
      </c>
      <c r="P13" s="51">
        <f t="shared" si="3"/>
        <v>0</v>
      </c>
      <c r="Q13" s="52">
        <f t="shared" si="4"/>
        <v>16.96607476196239</v>
      </c>
    </row>
    <row r="14" spans="1:17" s="53" customFormat="1" ht="21.75" customHeight="1">
      <c r="A14" s="74" t="s">
        <v>5</v>
      </c>
      <c r="B14" s="75" t="s">
        <v>45</v>
      </c>
      <c r="C14" s="49">
        <v>8619195.02</v>
      </c>
      <c r="D14" s="48">
        <v>39921.83</v>
      </c>
      <c r="E14" s="48">
        <f t="shared" si="0"/>
        <v>8659116.85</v>
      </c>
      <c r="F14" s="48">
        <v>40127152</v>
      </c>
      <c r="G14" s="48">
        <v>91110</v>
      </c>
      <c r="H14" s="48">
        <f>SUM(F14:G14)</f>
        <v>40218262</v>
      </c>
      <c r="I14" s="49">
        <v>9594521.4</v>
      </c>
      <c r="J14" s="48">
        <v>26096.33</v>
      </c>
      <c r="K14" s="48">
        <f>SUM(I14:J14)</f>
        <v>9620617.73</v>
      </c>
      <c r="L14" s="50">
        <f t="shared" si="6"/>
        <v>111.31574790611944</v>
      </c>
      <c r="M14" s="50">
        <f t="shared" si="7"/>
        <v>65.3685715309143</v>
      </c>
      <c r="N14" s="50">
        <f t="shared" si="8"/>
        <v>111.10391390549256</v>
      </c>
      <c r="O14" s="50">
        <f t="shared" si="2"/>
        <v>23.910297446477138</v>
      </c>
      <c r="P14" s="51">
        <f t="shared" si="3"/>
        <v>28.64266271539897</v>
      </c>
      <c r="Q14" s="52">
        <f t="shared" si="4"/>
        <v>23.921018093720708</v>
      </c>
    </row>
    <row r="15" spans="1:17" s="53" customFormat="1" ht="27.75" customHeight="1" hidden="1">
      <c r="A15" s="74" t="s">
        <v>19</v>
      </c>
      <c r="B15" s="75" t="s">
        <v>18</v>
      </c>
      <c r="C15" s="49"/>
      <c r="D15" s="48"/>
      <c r="E15" s="48">
        <f t="shared" si="0"/>
        <v>0</v>
      </c>
      <c r="F15" s="48"/>
      <c r="G15" s="48"/>
      <c r="H15" s="48">
        <f t="shared" si="1"/>
        <v>0</v>
      </c>
      <c r="I15" s="49"/>
      <c r="J15" s="48"/>
      <c r="K15" s="48">
        <f t="shared" si="5"/>
        <v>0</v>
      </c>
      <c r="L15" s="50" t="e">
        <f t="shared" si="6"/>
        <v>#DIV/0!</v>
      </c>
      <c r="M15" s="50" t="e">
        <f t="shared" si="7"/>
        <v>#DIV/0!</v>
      </c>
      <c r="N15" s="50" t="e">
        <f t="shared" si="8"/>
        <v>#DIV/0!</v>
      </c>
      <c r="O15" s="50" t="e">
        <f t="shared" si="2"/>
        <v>#DIV/0!</v>
      </c>
      <c r="P15" s="51" t="e">
        <f t="shared" si="3"/>
        <v>#DIV/0!</v>
      </c>
      <c r="Q15" s="52" t="e">
        <f t="shared" si="4"/>
        <v>#DIV/0!</v>
      </c>
    </row>
    <row r="16" spans="1:17" s="53" customFormat="1" ht="23.25" customHeight="1">
      <c r="A16" s="74" t="s">
        <v>6</v>
      </c>
      <c r="B16" s="75" t="s">
        <v>12</v>
      </c>
      <c r="C16" s="49">
        <v>291305.4</v>
      </c>
      <c r="D16" s="48">
        <v>2707.9</v>
      </c>
      <c r="E16" s="48">
        <f t="shared" si="0"/>
        <v>294013.30000000005</v>
      </c>
      <c r="F16" s="48">
        <v>1430036</v>
      </c>
      <c r="G16" s="48">
        <v>11000</v>
      </c>
      <c r="H16" s="48">
        <f t="shared" si="1"/>
        <v>1441036</v>
      </c>
      <c r="I16" s="49">
        <v>256072.67</v>
      </c>
      <c r="J16" s="48">
        <v>6</v>
      </c>
      <c r="K16" s="48">
        <f t="shared" si="5"/>
        <v>256078.67</v>
      </c>
      <c r="L16" s="50">
        <f t="shared" si="6"/>
        <v>87.90522592440784</v>
      </c>
      <c r="M16" s="50">
        <f t="shared" si="7"/>
        <v>0.2215739133645999</v>
      </c>
      <c r="N16" s="50">
        <f t="shared" si="8"/>
        <v>87.09764830366517</v>
      </c>
      <c r="O16" s="50">
        <f t="shared" si="2"/>
        <v>17.906728921509668</v>
      </c>
      <c r="P16" s="51">
        <f t="shared" si="3"/>
        <v>0.05454545454545455</v>
      </c>
      <c r="Q16" s="52">
        <f t="shared" si="4"/>
        <v>17.770456116294113</v>
      </c>
    </row>
    <row r="17" spans="1:17" s="53" customFormat="1" ht="21" customHeight="1" hidden="1">
      <c r="A17" s="74" t="s">
        <v>7</v>
      </c>
      <c r="B17" s="75" t="s">
        <v>13</v>
      </c>
      <c r="C17" s="49"/>
      <c r="D17" s="48"/>
      <c r="E17" s="48">
        <f t="shared" si="0"/>
        <v>0</v>
      </c>
      <c r="F17" s="48"/>
      <c r="G17" s="48"/>
      <c r="H17" s="48">
        <f t="shared" si="1"/>
        <v>0</v>
      </c>
      <c r="I17" s="49"/>
      <c r="J17" s="48"/>
      <c r="K17" s="48">
        <f t="shared" si="5"/>
        <v>0</v>
      </c>
      <c r="L17" s="50" t="e">
        <f t="shared" si="6"/>
        <v>#DIV/0!</v>
      </c>
      <c r="M17" s="50" t="e">
        <f t="shared" si="7"/>
        <v>#DIV/0!</v>
      </c>
      <c r="N17" s="50" t="e">
        <f t="shared" si="8"/>
        <v>#DIV/0!</v>
      </c>
      <c r="O17" s="50" t="e">
        <f t="shared" si="2"/>
        <v>#DIV/0!</v>
      </c>
      <c r="P17" s="51" t="e">
        <f t="shared" si="3"/>
        <v>#DIV/0!</v>
      </c>
      <c r="Q17" s="52" t="e">
        <f t="shared" si="4"/>
        <v>#DIV/0!</v>
      </c>
    </row>
    <row r="18" spans="1:17" s="53" customFormat="1" ht="21.75" customHeight="1">
      <c r="A18" s="74" t="s">
        <v>8</v>
      </c>
      <c r="B18" s="75" t="s">
        <v>14</v>
      </c>
      <c r="C18" s="49">
        <v>68739.24</v>
      </c>
      <c r="D18" s="48"/>
      <c r="E18" s="48">
        <f t="shared" si="0"/>
        <v>68739.24</v>
      </c>
      <c r="F18" s="48">
        <v>459995</v>
      </c>
      <c r="G18" s="48"/>
      <c r="H18" s="48">
        <f t="shared" si="1"/>
        <v>459995</v>
      </c>
      <c r="I18" s="49">
        <v>64281.84</v>
      </c>
      <c r="J18" s="48"/>
      <c r="K18" s="48">
        <f t="shared" si="5"/>
        <v>64281.84</v>
      </c>
      <c r="L18" s="50">
        <f t="shared" si="6"/>
        <v>93.51549420680239</v>
      </c>
      <c r="M18" s="50"/>
      <c r="N18" s="50">
        <f t="shared" si="8"/>
        <v>93.51549420680239</v>
      </c>
      <c r="O18" s="50">
        <f t="shared" si="2"/>
        <v>13.9744649398363</v>
      </c>
      <c r="P18" s="51"/>
      <c r="Q18" s="52">
        <f t="shared" si="4"/>
        <v>13.9744649398363</v>
      </c>
    </row>
    <row r="19" spans="1:17" s="53" customFormat="1" ht="22.5" customHeight="1">
      <c r="A19" s="74" t="s">
        <v>29</v>
      </c>
      <c r="B19" s="75" t="s">
        <v>30</v>
      </c>
      <c r="C19" s="49"/>
      <c r="D19" s="48">
        <v>69809</v>
      </c>
      <c r="E19" s="48">
        <f t="shared" si="0"/>
        <v>69809</v>
      </c>
      <c r="F19" s="48"/>
      <c r="G19" s="48">
        <v>354598.85</v>
      </c>
      <c r="H19" s="48">
        <f t="shared" si="1"/>
        <v>354598.85</v>
      </c>
      <c r="I19" s="49"/>
      <c r="J19" s="48"/>
      <c r="K19" s="48">
        <f t="shared" si="5"/>
        <v>0</v>
      </c>
      <c r="L19" s="50"/>
      <c r="M19" s="50">
        <f t="shared" si="7"/>
        <v>0</v>
      </c>
      <c r="N19" s="50">
        <f t="shared" si="8"/>
        <v>0</v>
      </c>
      <c r="O19" s="50"/>
      <c r="P19" s="51">
        <f t="shared" si="3"/>
        <v>0</v>
      </c>
      <c r="Q19" s="52">
        <f t="shared" si="4"/>
        <v>0</v>
      </c>
    </row>
    <row r="20" spans="1:17" s="53" customFormat="1" ht="41.25" customHeight="1" hidden="1">
      <c r="A20" s="74" t="s">
        <v>75</v>
      </c>
      <c r="B20" s="75" t="s">
        <v>76</v>
      </c>
      <c r="C20" s="49"/>
      <c r="D20" s="48"/>
      <c r="E20" s="48">
        <f t="shared" si="0"/>
        <v>0</v>
      </c>
      <c r="F20" s="48"/>
      <c r="G20" s="48"/>
      <c r="H20" s="48">
        <f t="shared" si="1"/>
        <v>0</v>
      </c>
      <c r="I20" s="49"/>
      <c r="J20" s="48"/>
      <c r="K20" s="48">
        <f t="shared" si="5"/>
        <v>0</v>
      </c>
      <c r="L20" s="50" t="e">
        <f t="shared" si="6"/>
        <v>#DIV/0!</v>
      </c>
      <c r="M20" s="50" t="e">
        <f t="shared" si="7"/>
        <v>#DIV/0!</v>
      </c>
      <c r="N20" s="50" t="e">
        <f t="shared" si="8"/>
        <v>#DIV/0!</v>
      </c>
      <c r="O20" s="50" t="e">
        <f t="shared" si="2"/>
        <v>#DIV/0!</v>
      </c>
      <c r="P20" s="51" t="e">
        <f t="shared" si="3"/>
        <v>#DIV/0!</v>
      </c>
      <c r="Q20" s="52" t="e">
        <f t="shared" si="4"/>
        <v>#DIV/0!</v>
      </c>
    </row>
    <row r="21" spans="1:17" s="53" customFormat="1" ht="39.75" customHeight="1">
      <c r="A21" s="74" t="s">
        <v>9</v>
      </c>
      <c r="B21" s="75" t="s">
        <v>72</v>
      </c>
      <c r="C21" s="49">
        <v>131679</v>
      </c>
      <c r="D21" s="48"/>
      <c r="E21" s="48">
        <f t="shared" si="0"/>
        <v>131679</v>
      </c>
      <c r="F21" s="48">
        <v>764100</v>
      </c>
      <c r="G21" s="48"/>
      <c r="H21" s="48">
        <f t="shared" si="1"/>
        <v>764100</v>
      </c>
      <c r="I21" s="49">
        <v>66402</v>
      </c>
      <c r="J21" s="48"/>
      <c r="K21" s="48">
        <f t="shared" si="5"/>
        <v>66402</v>
      </c>
      <c r="L21" s="50">
        <f t="shared" si="6"/>
        <v>50.427175175996176</v>
      </c>
      <c r="M21" s="50"/>
      <c r="N21" s="50">
        <f t="shared" si="8"/>
        <v>50.427175175996176</v>
      </c>
      <c r="O21" s="50">
        <f t="shared" si="2"/>
        <v>8.69022379269729</v>
      </c>
      <c r="P21" s="51"/>
      <c r="Q21" s="52">
        <f t="shared" si="4"/>
        <v>8.69022379269729</v>
      </c>
    </row>
    <row r="22" spans="1:17" s="53" customFormat="1" ht="22.5" customHeight="1" hidden="1">
      <c r="A22" s="74" t="s">
        <v>68</v>
      </c>
      <c r="B22" s="75" t="s">
        <v>69</v>
      </c>
      <c r="C22" s="49"/>
      <c r="D22" s="48"/>
      <c r="E22" s="48">
        <f t="shared" si="0"/>
        <v>0</v>
      </c>
      <c r="F22" s="48"/>
      <c r="G22" s="48"/>
      <c r="H22" s="48">
        <f t="shared" si="1"/>
        <v>0</v>
      </c>
      <c r="I22" s="49"/>
      <c r="J22" s="48"/>
      <c r="K22" s="48">
        <f t="shared" si="5"/>
        <v>0</v>
      </c>
      <c r="L22" s="50" t="e">
        <f t="shared" si="6"/>
        <v>#DIV/0!</v>
      </c>
      <c r="M22" s="50"/>
      <c r="N22" s="50" t="e">
        <f t="shared" si="8"/>
        <v>#DIV/0!</v>
      </c>
      <c r="O22" s="50" t="e">
        <f t="shared" si="2"/>
        <v>#DIV/0!</v>
      </c>
      <c r="P22" s="51" t="e">
        <f t="shared" si="3"/>
        <v>#DIV/0!</v>
      </c>
      <c r="Q22" s="52" t="e">
        <f t="shared" si="4"/>
        <v>#DIV/0!</v>
      </c>
    </row>
    <row r="23" spans="1:17" s="53" customFormat="1" ht="18.75" customHeight="1" hidden="1">
      <c r="A23" s="74" t="s">
        <v>62</v>
      </c>
      <c r="B23" s="75" t="s">
        <v>63</v>
      </c>
      <c r="C23" s="49"/>
      <c r="D23" s="48"/>
      <c r="E23" s="48">
        <f t="shared" si="0"/>
        <v>0</v>
      </c>
      <c r="F23" s="48"/>
      <c r="G23" s="48"/>
      <c r="H23" s="48">
        <f t="shared" si="1"/>
        <v>0</v>
      </c>
      <c r="I23" s="49"/>
      <c r="J23" s="48"/>
      <c r="K23" s="48">
        <f t="shared" si="5"/>
        <v>0</v>
      </c>
      <c r="L23" s="50" t="e">
        <f t="shared" si="6"/>
        <v>#DIV/0!</v>
      </c>
      <c r="M23" s="50" t="e">
        <f t="shared" si="7"/>
        <v>#DIV/0!</v>
      </c>
      <c r="N23" s="50" t="e">
        <f t="shared" si="8"/>
        <v>#DIV/0!</v>
      </c>
      <c r="O23" s="50" t="e">
        <f t="shared" si="2"/>
        <v>#DIV/0!</v>
      </c>
      <c r="P23" s="51" t="e">
        <f t="shared" si="3"/>
        <v>#DIV/0!</v>
      </c>
      <c r="Q23" s="52" t="e">
        <f t="shared" si="4"/>
        <v>#DIV/0!</v>
      </c>
    </row>
    <row r="24" spans="1:17" s="53" customFormat="1" ht="27.75" customHeight="1" hidden="1">
      <c r="A24" s="74" t="s">
        <v>32</v>
      </c>
      <c r="B24" s="75" t="s">
        <v>33</v>
      </c>
      <c r="C24" s="49"/>
      <c r="D24" s="48"/>
      <c r="E24" s="48">
        <f t="shared" si="0"/>
        <v>0</v>
      </c>
      <c r="F24" s="48"/>
      <c r="G24" s="48"/>
      <c r="H24" s="48">
        <f t="shared" si="1"/>
        <v>0</v>
      </c>
      <c r="I24" s="49"/>
      <c r="J24" s="48"/>
      <c r="K24" s="48">
        <f t="shared" si="5"/>
        <v>0</v>
      </c>
      <c r="L24" s="50" t="e">
        <f t="shared" si="6"/>
        <v>#DIV/0!</v>
      </c>
      <c r="M24" s="50" t="e">
        <f t="shared" si="7"/>
        <v>#DIV/0!</v>
      </c>
      <c r="N24" s="50" t="e">
        <f t="shared" si="8"/>
        <v>#DIV/0!</v>
      </c>
      <c r="O24" s="50" t="e">
        <f t="shared" si="2"/>
        <v>#DIV/0!</v>
      </c>
      <c r="P24" s="51" t="e">
        <f t="shared" si="3"/>
        <v>#DIV/0!</v>
      </c>
      <c r="Q24" s="52" t="e">
        <f t="shared" si="4"/>
        <v>#DIV/0!</v>
      </c>
    </row>
    <row r="25" spans="1:17" s="53" customFormat="1" ht="27.75" customHeight="1" hidden="1">
      <c r="A25" s="74" t="s">
        <v>21</v>
      </c>
      <c r="B25" s="75" t="s">
        <v>20</v>
      </c>
      <c r="C25" s="49"/>
      <c r="D25" s="48"/>
      <c r="E25" s="48">
        <f t="shared" si="0"/>
        <v>0</v>
      </c>
      <c r="F25" s="48"/>
      <c r="G25" s="48"/>
      <c r="H25" s="48">
        <f t="shared" si="1"/>
        <v>0</v>
      </c>
      <c r="I25" s="49"/>
      <c r="J25" s="48"/>
      <c r="K25" s="48">
        <f t="shared" si="5"/>
        <v>0</v>
      </c>
      <c r="L25" s="50" t="e">
        <f t="shared" si="6"/>
        <v>#DIV/0!</v>
      </c>
      <c r="M25" s="50" t="e">
        <f t="shared" si="7"/>
        <v>#DIV/0!</v>
      </c>
      <c r="N25" s="50" t="e">
        <f t="shared" si="8"/>
        <v>#DIV/0!</v>
      </c>
      <c r="O25" s="50" t="e">
        <f t="shared" si="2"/>
        <v>#DIV/0!</v>
      </c>
      <c r="P25" s="51" t="e">
        <f t="shared" si="3"/>
        <v>#DIV/0!</v>
      </c>
      <c r="Q25" s="52" t="e">
        <f t="shared" si="4"/>
        <v>#DIV/0!</v>
      </c>
    </row>
    <row r="26" spans="1:17" s="55" customFormat="1" ht="21" customHeight="1">
      <c r="A26" s="76" t="s">
        <v>15</v>
      </c>
      <c r="B26" s="77" t="s">
        <v>16</v>
      </c>
      <c r="C26" s="54">
        <f>C28+C32+C33+C31</f>
        <v>0</v>
      </c>
      <c r="D26" s="54">
        <f>D28+D32+D33+D31</f>
        <v>0</v>
      </c>
      <c r="E26" s="54">
        <f>E28+E32+E33+E31</f>
        <v>0</v>
      </c>
      <c r="F26" s="54">
        <f aca="true" t="shared" si="9" ref="F26:K26">F28+F32+F33+F31</f>
        <v>10000</v>
      </c>
      <c r="G26" s="54">
        <f t="shared" si="9"/>
        <v>0</v>
      </c>
      <c r="H26" s="54">
        <f t="shared" si="9"/>
        <v>10000</v>
      </c>
      <c r="I26" s="54">
        <f t="shared" si="9"/>
        <v>0</v>
      </c>
      <c r="J26" s="54">
        <f t="shared" si="9"/>
        <v>0</v>
      </c>
      <c r="K26" s="54">
        <f t="shared" si="9"/>
        <v>0</v>
      </c>
      <c r="L26" s="50"/>
      <c r="M26" s="50"/>
      <c r="N26" s="50"/>
      <c r="O26" s="50">
        <f t="shared" si="2"/>
        <v>0</v>
      </c>
      <c r="P26" s="51"/>
      <c r="Q26" s="52">
        <f t="shared" si="4"/>
        <v>0</v>
      </c>
    </row>
    <row r="27" spans="1:17" s="53" customFormat="1" ht="15.75" customHeight="1">
      <c r="A27" s="124" t="s">
        <v>34</v>
      </c>
      <c r="B27" s="125"/>
      <c r="C27" s="49"/>
      <c r="D27" s="48"/>
      <c r="E27" s="48"/>
      <c r="F27" s="48"/>
      <c r="G27" s="49"/>
      <c r="H27" s="48"/>
      <c r="I27" s="49"/>
      <c r="J27" s="48"/>
      <c r="K27" s="48"/>
      <c r="L27" s="50"/>
      <c r="M27" s="50"/>
      <c r="N27" s="50"/>
      <c r="O27" s="50"/>
      <c r="P27" s="51"/>
      <c r="Q27" s="52"/>
    </row>
    <row r="28" spans="1:17" s="53" customFormat="1" ht="21" customHeight="1">
      <c r="A28" s="74" t="s">
        <v>10</v>
      </c>
      <c r="B28" s="75" t="s">
        <v>35</v>
      </c>
      <c r="C28" s="49"/>
      <c r="D28" s="48"/>
      <c r="E28" s="48">
        <f>SUM(C28:D28)</f>
        <v>0</v>
      </c>
      <c r="F28" s="48">
        <v>10000</v>
      </c>
      <c r="G28" s="48"/>
      <c r="H28" s="48">
        <f>SUM(F28:G28)</f>
        <v>10000</v>
      </c>
      <c r="I28" s="49"/>
      <c r="J28" s="48"/>
      <c r="K28" s="48">
        <f t="shared" si="5"/>
        <v>0</v>
      </c>
      <c r="L28" s="50"/>
      <c r="M28" s="50"/>
      <c r="N28" s="50"/>
      <c r="O28" s="50">
        <f t="shared" si="2"/>
        <v>0</v>
      </c>
      <c r="P28" s="51"/>
      <c r="Q28" s="52">
        <f t="shared" si="4"/>
        <v>0</v>
      </c>
    </row>
    <row r="29" spans="1:17" s="56" customFormat="1" ht="47.25" customHeight="1" hidden="1">
      <c r="A29" s="78"/>
      <c r="B29" s="78"/>
      <c r="C29" s="49"/>
      <c r="D29" s="48"/>
      <c r="E29" s="48"/>
      <c r="F29" s="79"/>
      <c r="G29" s="58"/>
      <c r="H29" s="48"/>
      <c r="I29" s="49"/>
      <c r="J29" s="48"/>
      <c r="K29" s="48"/>
      <c r="L29" s="50" t="e">
        <f t="shared" si="6"/>
        <v>#DIV/0!</v>
      </c>
      <c r="M29" s="50" t="e">
        <f t="shared" si="7"/>
        <v>#DIV/0!</v>
      </c>
      <c r="N29" s="50" t="e">
        <f t="shared" si="8"/>
        <v>#DIV/0!</v>
      </c>
      <c r="O29" s="50" t="e">
        <f t="shared" si="2"/>
        <v>#DIV/0!</v>
      </c>
      <c r="P29" s="51"/>
      <c r="Q29" s="52" t="e">
        <f t="shared" si="4"/>
        <v>#DIV/0!</v>
      </c>
    </row>
    <row r="30" spans="1:17" s="53" customFormat="1" ht="27.75" customHeight="1" hidden="1">
      <c r="A30" s="74" t="s">
        <v>64</v>
      </c>
      <c r="B30" s="75" t="s">
        <v>65</v>
      </c>
      <c r="C30" s="49"/>
      <c r="D30" s="48"/>
      <c r="E30" s="48">
        <f aca="true" t="shared" si="10" ref="E30:E36">SUM(C30:D30)</f>
        <v>0</v>
      </c>
      <c r="F30" s="48"/>
      <c r="G30" s="58"/>
      <c r="H30" s="48">
        <f aca="true" t="shared" si="11" ref="H30:H36">SUM(F30:G30)</f>
        <v>0</v>
      </c>
      <c r="I30" s="49"/>
      <c r="J30" s="48"/>
      <c r="K30" s="48">
        <f t="shared" si="5"/>
        <v>0</v>
      </c>
      <c r="L30" s="50" t="e">
        <f t="shared" si="6"/>
        <v>#DIV/0!</v>
      </c>
      <c r="M30" s="50" t="e">
        <f t="shared" si="7"/>
        <v>#DIV/0!</v>
      </c>
      <c r="N30" s="50" t="e">
        <f t="shared" si="8"/>
        <v>#DIV/0!</v>
      </c>
      <c r="O30" s="50" t="e">
        <f t="shared" si="2"/>
        <v>#DIV/0!</v>
      </c>
      <c r="P30" s="51"/>
      <c r="Q30" s="52" t="e">
        <f t="shared" si="4"/>
        <v>#DIV/0!</v>
      </c>
    </row>
    <row r="31" spans="1:17" s="53" customFormat="1" ht="39" customHeight="1" hidden="1">
      <c r="A31" s="74" t="s">
        <v>88</v>
      </c>
      <c r="B31" s="75" t="s">
        <v>89</v>
      </c>
      <c r="C31" s="49"/>
      <c r="D31" s="48"/>
      <c r="E31" s="48">
        <f t="shared" si="10"/>
        <v>0</v>
      </c>
      <c r="F31" s="48"/>
      <c r="G31" s="58"/>
      <c r="H31" s="48">
        <f t="shared" si="11"/>
        <v>0</v>
      </c>
      <c r="I31" s="49"/>
      <c r="J31" s="48"/>
      <c r="K31" s="48">
        <f t="shared" si="5"/>
        <v>0</v>
      </c>
      <c r="L31" s="50" t="e">
        <f t="shared" si="6"/>
        <v>#DIV/0!</v>
      </c>
      <c r="M31" s="50" t="e">
        <f t="shared" si="7"/>
        <v>#DIV/0!</v>
      </c>
      <c r="N31" s="50" t="e">
        <f t="shared" si="8"/>
        <v>#DIV/0!</v>
      </c>
      <c r="O31" s="50" t="e">
        <f t="shared" si="2"/>
        <v>#DIV/0!</v>
      </c>
      <c r="P31" s="51"/>
      <c r="Q31" s="52" t="e">
        <f t="shared" si="4"/>
        <v>#DIV/0!</v>
      </c>
    </row>
    <row r="32" spans="1:17" s="53" customFormat="1" ht="42" customHeight="1" hidden="1">
      <c r="A32" s="74" t="s">
        <v>85</v>
      </c>
      <c r="B32" s="75" t="s">
        <v>86</v>
      </c>
      <c r="C32" s="49"/>
      <c r="D32" s="48"/>
      <c r="E32" s="48">
        <f t="shared" si="10"/>
        <v>0</v>
      </c>
      <c r="F32" s="48"/>
      <c r="G32" s="49"/>
      <c r="H32" s="48">
        <f t="shared" si="11"/>
        <v>0</v>
      </c>
      <c r="I32" s="49"/>
      <c r="J32" s="48"/>
      <c r="K32" s="48">
        <f>SUM(I32:J32)</f>
        <v>0</v>
      </c>
      <c r="L32" s="50" t="e">
        <f t="shared" si="6"/>
        <v>#DIV/0!</v>
      </c>
      <c r="M32" s="50" t="e">
        <f t="shared" si="7"/>
        <v>#DIV/0!</v>
      </c>
      <c r="N32" s="50" t="e">
        <f t="shared" si="8"/>
        <v>#DIV/0!</v>
      </c>
      <c r="O32" s="50" t="e">
        <f t="shared" si="2"/>
        <v>#DIV/0!</v>
      </c>
      <c r="P32" s="51"/>
      <c r="Q32" s="52" t="e">
        <f t="shared" si="4"/>
        <v>#DIV/0!</v>
      </c>
    </row>
    <row r="33" spans="1:17" s="53" customFormat="1" ht="22.5" customHeight="1" hidden="1">
      <c r="A33" s="74" t="s">
        <v>54</v>
      </c>
      <c r="B33" s="75" t="s">
        <v>55</v>
      </c>
      <c r="C33" s="49"/>
      <c r="D33" s="48"/>
      <c r="E33" s="48">
        <f t="shared" si="10"/>
        <v>0</v>
      </c>
      <c r="F33" s="48"/>
      <c r="G33" s="49"/>
      <c r="H33" s="48">
        <f t="shared" si="11"/>
        <v>0</v>
      </c>
      <c r="I33" s="49"/>
      <c r="J33" s="48"/>
      <c r="K33" s="48">
        <f>SUM(I33:J33)</f>
        <v>0</v>
      </c>
      <c r="L33" s="50"/>
      <c r="M33" s="50"/>
      <c r="N33" s="50" t="e">
        <f t="shared" si="8"/>
        <v>#DIV/0!</v>
      </c>
      <c r="O33" s="50" t="e">
        <f t="shared" si="2"/>
        <v>#DIV/0!</v>
      </c>
      <c r="P33" s="51"/>
      <c r="Q33" s="52" t="e">
        <f t="shared" si="4"/>
        <v>#DIV/0!</v>
      </c>
    </row>
    <row r="34" spans="1:17" s="55" customFormat="1" ht="27.75" customHeight="1">
      <c r="A34" s="118" t="s">
        <v>79</v>
      </c>
      <c r="B34" s="119"/>
      <c r="C34" s="54">
        <f>SUM(C11:C26)</f>
        <v>19515089.479999993</v>
      </c>
      <c r="D34" s="54">
        <f>SUM(D11:D26)</f>
        <v>482437.38000000006</v>
      </c>
      <c r="E34" s="54">
        <f t="shared" si="10"/>
        <v>19997526.859999992</v>
      </c>
      <c r="F34" s="58">
        <f>SUM(F11:F26)</f>
        <v>89980315</v>
      </c>
      <c r="G34" s="58">
        <f>SUM(G11:G26)</f>
        <v>1975460.85</v>
      </c>
      <c r="H34" s="54">
        <f t="shared" si="11"/>
        <v>91955775.85</v>
      </c>
      <c r="I34" s="54">
        <f>SUM(I11:I26)</f>
        <v>20222337.78</v>
      </c>
      <c r="J34" s="54">
        <f>SUM(J11:J26)</f>
        <v>255524.87</v>
      </c>
      <c r="K34" s="54">
        <f t="shared" si="5"/>
        <v>20477862.650000002</v>
      </c>
      <c r="L34" s="50">
        <f t="shared" si="6"/>
        <v>103.62410995206982</v>
      </c>
      <c r="M34" s="50">
        <f t="shared" si="7"/>
        <v>52.9653962551575</v>
      </c>
      <c r="N34" s="50">
        <f t="shared" si="8"/>
        <v>102.40197597114272</v>
      </c>
      <c r="O34" s="50">
        <f t="shared" si="2"/>
        <v>22.47417980254904</v>
      </c>
      <c r="P34" s="51">
        <f t="shared" si="3"/>
        <v>12.934949837148126</v>
      </c>
      <c r="Q34" s="52">
        <f t="shared" si="4"/>
        <v>22.26925112719823</v>
      </c>
    </row>
    <row r="35" spans="1:17" s="55" customFormat="1" ht="53.25" customHeight="1" hidden="1">
      <c r="A35" s="80" t="s">
        <v>42</v>
      </c>
      <c r="B35" s="81" t="s">
        <v>56</v>
      </c>
      <c r="C35" s="54"/>
      <c r="D35" s="54"/>
      <c r="E35" s="54">
        <f t="shared" si="10"/>
        <v>0</v>
      </c>
      <c r="F35" s="48"/>
      <c r="G35" s="48"/>
      <c r="H35" s="54">
        <f t="shared" si="11"/>
        <v>0</v>
      </c>
      <c r="I35" s="54"/>
      <c r="J35" s="54"/>
      <c r="K35" s="54">
        <f t="shared" si="5"/>
        <v>0</v>
      </c>
      <c r="L35" s="50" t="e">
        <f t="shared" si="6"/>
        <v>#DIV/0!</v>
      </c>
      <c r="M35" s="50" t="e">
        <f t="shared" si="7"/>
        <v>#DIV/0!</v>
      </c>
      <c r="N35" s="50" t="e">
        <f t="shared" si="8"/>
        <v>#DIV/0!</v>
      </c>
      <c r="O35" s="50" t="e">
        <f t="shared" si="2"/>
        <v>#DIV/0!</v>
      </c>
      <c r="P35" s="51" t="e">
        <f t="shared" si="3"/>
        <v>#DIV/0!</v>
      </c>
      <c r="Q35" s="52" t="e">
        <f t="shared" si="4"/>
        <v>#DIV/0!</v>
      </c>
    </row>
    <row r="36" spans="1:17" s="60" customFormat="1" ht="40.5" customHeight="1" hidden="1">
      <c r="A36" s="82" t="s">
        <v>42</v>
      </c>
      <c r="B36" s="83" t="s">
        <v>43</v>
      </c>
      <c r="C36" s="54"/>
      <c r="D36" s="54"/>
      <c r="E36" s="54">
        <f t="shared" si="10"/>
        <v>0</v>
      </c>
      <c r="F36" s="59"/>
      <c r="G36" s="59"/>
      <c r="H36" s="54">
        <f t="shared" si="11"/>
        <v>0</v>
      </c>
      <c r="I36" s="54"/>
      <c r="J36" s="54"/>
      <c r="K36" s="54">
        <f t="shared" si="5"/>
        <v>0</v>
      </c>
      <c r="L36" s="50" t="e">
        <f t="shared" si="6"/>
        <v>#DIV/0!</v>
      </c>
      <c r="M36" s="50" t="e">
        <f t="shared" si="7"/>
        <v>#DIV/0!</v>
      </c>
      <c r="N36" s="50" t="e">
        <f t="shared" si="8"/>
        <v>#DIV/0!</v>
      </c>
      <c r="O36" s="50" t="e">
        <f t="shared" si="2"/>
        <v>#DIV/0!</v>
      </c>
      <c r="P36" s="51" t="e">
        <f t="shared" si="3"/>
        <v>#DIV/0!</v>
      </c>
      <c r="Q36" s="52" t="e">
        <f t="shared" si="4"/>
        <v>#DIV/0!</v>
      </c>
    </row>
    <row r="37" spans="1:17" s="61" customFormat="1" ht="33" customHeight="1" hidden="1">
      <c r="A37" s="122" t="s">
        <v>77</v>
      </c>
      <c r="B37" s="123"/>
      <c r="C37" s="59">
        <f>C34+C36</f>
        <v>19515089.479999993</v>
      </c>
      <c r="D37" s="59">
        <f>D34+D36</f>
        <v>482437.38000000006</v>
      </c>
      <c r="E37" s="59">
        <f>E34+E36</f>
        <v>19997526.859999992</v>
      </c>
      <c r="F37" s="59">
        <f aca="true" t="shared" si="12" ref="F37:K37">F34+F36</f>
        <v>89980315</v>
      </c>
      <c r="G37" s="59">
        <f t="shared" si="12"/>
        <v>1975460.85</v>
      </c>
      <c r="H37" s="59">
        <f t="shared" si="12"/>
        <v>91955775.85</v>
      </c>
      <c r="I37" s="59">
        <f t="shared" si="12"/>
        <v>20222337.78</v>
      </c>
      <c r="J37" s="59">
        <f t="shared" si="12"/>
        <v>255524.87</v>
      </c>
      <c r="K37" s="59">
        <f t="shared" si="12"/>
        <v>20477862.650000002</v>
      </c>
      <c r="L37" s="50">
        <f t="shared" si="6"/>
        <v>103.62410995206982</v>
      </c>
      <c r="M37" s="50">
        <f t="shared" si="7"/>
        <v>52.9653962551575</v>
      </c>
      <c r="N37" s="50">
        <f t="shared" si="8"/>
        <v>102.40197597114272</v>
      </c>
      <c r="O37" s="50">
        <f t="shared" si="2"/>
        <v>22.47417980254904</v>
      </c>
      <c r="P37" s="51">
        <f t="shared" si="3"/>
        <v>12.934949837148126</v>
      </c>
      <c r="Q37" s="52">
        <f t="shared" si="4"/>
        <v>22.26925112719823</v>
      </c>
    </row>
    <row r="38" spans="1:17" s="53" customFormat="1" ht="83.25" customHeight="1">
      <c r="A38" s="80" t="s">
        <v>57</v>
      </c>
      <c r="B38" s="81" t="s">
        <v>70</v>
      </c>
      <c r="C38" s="49">
        <v>1011783.66</v>
      </c>
      <c r="D38" s="48"/>
      <c r="E38" s="48">
        <f>SUM(C38:D38)</f>
        <v>1011783.66</v>
      </c>
      <c r="F38" s="48">
        <v>2811000</v>
      </c>
      <c r="G38" s="48"/>
      <c r="H38" s="48">
        <f aca="true" t="shared" si="13" ref="H38:H51">SUM(F38:G38)</f>
        <v>2811000</v>
      </c>
      <c r="I38" s="49">
        <v>703379.17</v>
      </c>
      <c r="J38" s="48"/>
      <c r="K38" s="48">
        <f t="shared" si="5"/>
        <v>703379.17</v>
      </c>
      <c r="L38" s="50">
        <f t="shared" si="6"/>
        <v>69.51873189966322</v>
      </c>
      <c r="M38" s="50"/>
      <c r="N38" s="50">
        <f t="shared" si="8"/>
        <v>69.51873189966322</v>
      </c>
      <c r="O38" s="50">
        <f t="shared" si="2"/>
        <v>25.022382426182855</v>
      </c>
      <c r="P38" s="51"/>
      <c r="Q38" s="52">
        <f t="shared" si="4"/>
        <v>25.022382426182855</v>
      </c>
    </row>
    <row r="39" spans="1:17" s="53" customFormat="1" ht="199.5" customHeight="1" hidden="1">
      <c r="A39" s="80" t="s">
        <v>101</v>
      </c>
      <c r="B39" s="84" t="s">
        <v>100</v>
      </c>
      <c r="C39" s="49"/>
      <c r="D39" s="48"/>
      <c r="E39" s="48">
        <f>SUM(C39:D39)</f>
        <v>0</v>
      </c>
      <c r="F39" s="48"/>
      <c r="G39" s="48"/>
      <c r="H39" s="48">
        <f t="shared" si="13"/>
        <v>0</v>
      </c>
      <c r="I39" s="49"/>
      <c r="J39" s="48"/>
      <c r="K39" s="48">
        <f t="shared" si="5"/>
        <v>0</v>
      </c>
      <c r="L39" s="50" t="e">
        <f t="shared" si="6"/>
        <v>#DIV/0!</v>
      </c>
      <c r="M39" s="50" t="e">
        <f t="shared" si="7"/>
        <v>#DIV/0!</v>
      </c>
      <c r="N39" s="50" t="e">
        <f t="shared" si="8"/>
        <v>#DIV/0!</v>
      </c>
      <c r="O39" s="50" t="e">
        <f t="shared" si="2"/>
        <v>#DIV/0!</v>
      </c>
      <c r="P39" s="51"/>
      <c r="Q39" s="52" t="e">
        <f t="shared" si="4"/>
        <v>#DIV/0!</v>
      </c>
    </row>
    <row r="40" spans="1:17" s="53" customFormat="1" ht="17.25" customHeight="1" hidden="1">
      <c r="A40" s="80" t="s">
        <v>104</v>
      </c>
      <c r="B40" s="84" t="s">
        <v>105</v>
      </c>
      <c r="C40" s="49"/>
      <c r="D40" s="48"/>
      <c r="E40" s="48">
        <f>SUM(C40:D40)</f>
        <v>0</v>
      </c>
      <c r="F40" s="48"/>
      <c r="G40" s="48"/>
      <c r="H40" s="48">
        <f>SUM(F40:G40)</f>
        <v>0</v>
      </c>
      <c r="I40" s="49"/>
      <c r="J40" s="48"/>
      <c r="K40" s="48">
        <f>SUM(I40:J40)</f>
        <v>0</v>
      </c>
      <c r="L40" s="50"/>
      <c r="M40" s="50"/>
      <c r="N40" s="50"/>
      <c r="O40" s="50" t="e">
        <f t="shared" si="2"/>
        <v>#DIV/0!</v>
      </c>
      <c r="P40" s="51"/>
      <c r="Q40" s="52" t="e">
        <f t="shared" si="4"/>
        <v>#DIV/0!</v>
      </c>
    </row>
    <row r="41" spans="1:17" s="53" customFormat="1" ht="22.5" customHeight="1">
      <c r="A41" s="80" t="s">
        <v>58</v>
      </c>
      <c r="B41" s="81" t="s">
        <v>92</v>
      </c>
      <c r="C41" s="49">
        <v>36000</v>
      </c>
      <c r="D41" s="48"/>
      <c r="E41" s="48">
        <f aca="true" t="shared" si="14" ref="E41:E48">SUM(C41:D41)</f>
        <v>36000</v>
      </c>
      <c r="F41" s="48">
        <v>292100</v>
      </c>
      <c r="G41" s="48"/>
      <c r="H41" s="48">
        <f t="shared" si="13"/>
        <v>292100</v>
      </c>
      <c r="I41" s="49">
        <v>10000</v>
      </c>
      <c r="J41" s="48"/>
      <c r="K41" s="48">
        <f t="shared" si="5"/>
        <v>10000</v>
      </c>
      <c r="L41" s="50">
        <f t="shared" si="6"/>
        <v>27.77777777777778</v>
      </c>
      <c r="M41" s="50"/>
      <c r="N41" s="50">
        <f t="shared" si="8"/>
        <v>27.77777777777778</v>
      </c>
      <c r="O41" s="50">
        <f t="shared" si="2"/>
        <v>3.4234851078397806</v>
      </c>
      <c r="P41" s="51"/>
      <c r="Q41" s="52">
        <f t="shared" si="4"/>
        <v>3.4234851078397806</v>
      </c>
    </row>
    <row r="42" spans="1:17" s="53" customFormat="1" ht="60.75" hidden="1">
      <c r="A42" s="80" t="s">
        <v>113</v>
      </c>
      <c r="B42" s="81" t="s">
        <v>114</v>
      </c>
      <c r="C42" s="49"/>
      <c r="D42" s="48"/>
      <c r="E42" s="48">
        <f t="shared" si="14"/>
        <v>0</v>
      </c>
      <c r="F42" s="48"/>
      <c r="G42" s="48"/>
      <c r="H42" s="48">
        <f t="shared" si="13"/>
        <v>0</v>
      </c>
      <c r="I42" s="49"/>
      <c r="J42" s="48"/>
      <c r="K42" s="48">
        <f t="shared" si="5"/>
        <v>0</v>
      </c>
      <c r="L42" s="50" t="e">
        <f t="shared" si="6"/>
        <v>#DIV/0!</v>
      </c>
      <c r="M42" s="50"/>
      <c r="N42" s="50" t="e">
        <f t="shared" si="8"/>
        <v>#DIV/0!</v>
      </c>
      <c r="O42" s="50"/>
      <c r="P42" s="51"/>
      <c r="Q42" s="52"/>
    </row>
    <row r="43" spans="1:17" s="53" customFormat="1" ht="81">
      <c r="A43" s="80" t="s">
        <v>59</v>
      </c>
      <c r="B43" s="81" t="s">
        <v>71</v>
      </c>
      <c r="C43" s="49">
        <v>7500</v>
      </c>
      <c r="D43" s="48"/>
      <c r="E43" s="48">
        <f t="shared" si="14"/>
        <v>7500</v>
      </c>
      <c r="F43" s="48">
        <v>30000</v>
      </c>
      <c r="G43" s="48"/>
      <c r="H43" s="48">
        <f t="shared" si="13"/>
        <v>30000</v>
      </c>
      <c r="I43" s="49">
        <v>3000</v>
      </c>
      <c r="J43" s="48"/>
      <c r="K43" s="48">
        <f t="shared" si="5"/>
        <v>3000</v>
      </c>
      <c r="L43" s="50">
        <f t="shared" si="6"/>
        <v>40</v>
      </c>
      <c r="M43" s="50"/>
      <c r="N43" s="50">
        <f t="shared" si="8"/>
        <v>40</v>
      </c>
      <c r="O43" s="50">
        <f t="shared" si="2"/>
        <v>10</v>
      </c>
      <c r="P43" s="51"/>
      <c r="Q43" s="52">
        <f t="shared" si="4"/>
        <v>10</v>
      </c>
    </row>
    <row r="44" spans="1:17" s="53" customFormat="1" ht="35.25" customHeight="1" hidden="1">
      <c r="A44" s="80" t="s">
        <v>98</v>
      </c>
      <c r="B44" s="81" t="s">
        <v>97</v>
      </c>
      <c r="C44" s="49"/>
      <c r="D44" s="48"/>
      <c r="E44" s="48">
        <f t="shared" si="14"/>
        <v>0</v>
      </c>
      <c r="F44" s="48"/>
      <c r="G44" s="48"/>
      <c r="H44" s="48">
        <f t="shared" si="13"/>
        <v>0</v>
      </c>
      <c r="I44" s="49"/>
      <c r="J44" s="48"/>
      <c r="K44" s="48">
        <f t="shared" si="5"/>
        <v>0</v>
      </c>
      <c r="L44" s="50" t="e">
        <f t="shared" si="6"/>
        <v>#DIV/0!</v>
      </c>
      <c r="M44" s="50" t="e">
        <f t="shared" si="7"/>
        <v>#DIV/0!</v>
      </c>
      <c r="N44" s="50" t="e">
        <f t="shared" si="8"/>
        <v>#DIV/0!</v>
      </c>
      <c r="O44" s="50" t="e">
        <f t="shared" si="2"/>
        <v>#DIV/0!</v>
      </c>
      <c r="P44" s="51" t="e">
        <f t="shared" si="3"/>
        <v>#DIV/0!</v>
      </c>
      <c r="Q44" s="52" t="e">
        <f t="shared" si="4"/>
        <v>#DIV/0!</v>
      </c>
    </row>
    <row r="45" spans="1:17" s="53" customFormat="1" ht="141.75" hidden="1">
      <c r="A45" s="80" t="s">
        <v>93</v>
      </c>
      <c r="B45" s="85" t="s">
        <v>94</v>
      </c>
      <c r="C45" s="49"/>
      <c r="D45" s="48"/>
      <c r="E45" s="48">
        <f t="shared" si="14"/>
        <v>0</v>
      </c>
      <c r="F45" s="48"/>
      <c r="G45" s="48"/>
      <c r="H45" s="48">
        <f t="shared" si="13"/>
        <v>0</v>
      </c>
      <c r="I45" s="49"/>
      <c r="J45" s="48"/>
      <c r="K45" s="48">
        <f t="shared" si="5"/>
        <v>0</v>
      </c>
      <c r="L45" s="50" t="e">
        <f t="shared" si="6"/>
        <v>#DIV/0!</v>
      </c>
      <c r="M45" s="50" t="e">
        <f t="shared" si="7"/>
        <v>#DIV/0!</v>
      </c>
      <c r="N45" s="50" t="e">
        <f t="shared" si="8"/>
        <v>#DIV/0!</v>
      </c>
      <c r="O45" s="50" t="e">
        <f t="shared" si="2"/>
        <v>#DIV/0!</v>
      </c>
      <c r="P45" s="51" t="e">
        <f t="shared" si="3"/>
        <v>#DIV/0!</v>
      </c>
      <c r="Q45" s="52" t="e">
        <f t="shared" si="4"/>
        <v>#DIV/0!</v>
      </c>
    </row>
    <row r="46" spans="1:17" s="53" customFormat="1" ht="70.5" customHeight="1" hidden="1">
      <c r="A46" s="80" t="s">
        <v>87</v>
      </c>
      <c r="B46" s="86" t="s">
        <v>102</v>
      </c>
      <c r="C46" s="49"/>
      <c r="D46" s="48"/>
      <c r="E46" s="48">
        <f t="shared" si="14"/>
        <v>0</v>
      </c>
      <c r="F46" s="48"/>
      <c r="G46" s="48"/>
      <c r="H46" s="48">
        <f t="shared" si="13"/>
        <v>0</v>
      </c>
      <c r="I46" s="49"/>
      <c r="J46" s="48"/>
      <c r="K46" s="48">
        <f t="shared" si="5"/>
        <v>0</v>
      </c>
      <c r="L46" s="50" t="e">
        <f t="shared" si="6"/>
        <v>#DIV/0!</v>
      </c>
      <c r="M46" s="50"/>
      <c r="N46" s="50" t="e">
        <f t="shared" si="8"/>
        <v>#DIV/0!</v>
      </c>
      <c r="O46" s="50" t="e">
        <f t="shared" si="2"/>
        <v>#DIV/0!</v>
      </c>
      <c r="P46" s="51"/>
      <c r="Q46" s="52" t="e">
        <f t="shared" si="4"/>
        <v>#DIV/0!</v>
      </c>
    </row>
    <row r="47" spans="1:17" s="53" customFormat="1" ht="61.5" customHeight="1">
      <c r="A47" s="80" t="s">
        <v>95</v>
      </c>
      <c r="B47" s="85" t="s">
        <v>96</v>
      </c>
      <c r="C47" s="49">
        <v>14700</v>
      </c>
      <c r="D47" s="48"/>
      <c r="E47" s="48">
        <f t="shared" si="14"/>
        <v>14700</v>
      </c>
      <c r="F47" s="48">
        <v>50800</v>
      </c>
      <c r="G47" s="48"/>
      <c r="H47" s="48">
        <f t="shared" si="13"/>
        <v>50800</v>
      </c>
      <c r="I47" s="49">
        <v>5080</v>
      </c>
      <c r="J47" s="48"/>
      <c r="K47" s="48">
        <f t="shared" si="5"/>
        <v>5080</v>
      </c>
      <c r="L47" s="50">
        <f t="shared" si="6"/>
        <v>34.5578231292517</v>
      </c>
      <c r="M47" s="50"/>
      <c r="N47" s="50">
        <f t="shared" si="8"/>
        <v>34.5578231292517</v>
      </c>
      <c r="O47" s="50">
        <f t="shared" si="2"/>
        <v>10</v>
      </c>
      <c r="P47" s="51"/>
      <c r="Q47" s="52">
        <f t="shared" si="4"/>
        <v>10</v>
      </c>
    </row>
    <row r="48" spans="1:17" s="53" customFormat="1" ht="81.75" customHeight="1">
      <c r="A48" s="80" t="s">
        <v>108</v>
      </c>
      <c r="B48" s="85" t="s">
        <v>109</v>
      </c>
      <c r="C48" s="49"/>
      <c r="D48" s="48">
        <v>89478.57</v>
      </c>
      <c r="E48" s="48">
        <f t="shared" si="14"/>
        <v>89478.57</v>
      </c>
      <c r="F48" s="48"/>
      <c r="G48" s="48">
        <v>471400</v>
      </c>
      <c r="H48" s="48">
        <f t="shared" si="13"/>
        <v>471400</v>
      </c>
      <c r="I48" s="49"/>
      <c r="J48" s="48">
        <v>66232.59</v>
      </c>
      <c r="K48" s="48">
        <f t="shared" si="5"/>
        <v>66232.59</v>
      </c>
      <c r="L48" s="50"/>
      <c r="M48" s="50">
        <f t="shared" si="7"/>
        <v>74.0206174506365</v>
      </c>
      <c r="N48" s="50">
        <f t="shared" si="8"/>
        <v>74.0206174506365</v>
      </c>
      <c r="O48" s="50"/>
      <c r="P48" s="51">
        <f t="shared" si="3"/>
        <v>14.05018879932117</v>
      </c>
      <c r="Q48" s="52">
        <f t="shared" si="4"/>
        <v>14.05018879932117</v>
      </c>
    </row>
    <row r="49" spans="1:17" s="53" customFormat="1" ht="85.5" customHeight="1">
      <c r="A49" s="80" t="s">
        <v>106</v>
      </c>
      <c r="B49" s="85" t="s">
        <v>107</v>
      </c>
      <c r="C49" s="49">
        <v>21800</v>
      </c>
      <c r="D49" s="48"/>
      <c r="E49" s="48">
        <f>SUM(C49:D49)</f>
        <v>21800</v>
      </c>
      <c r="F49" s="48">
        <v>1110000</v>
      </c>
      <c r="G49" s="48"/>
      <c r="H49" s="48">
        <f>SUM(F49:G49)</f>
        <v>1110000</v>
      </c>
      <c r="I49" s="49"/>
      <c r="J49" s="48"/>
      <c r="K49" s="48">
        <f>SUM(I49:J49)</f>
        <v>0</v>
      </c>
      <c r="L49" s="50">
        <f t="shared" si="6"/>
        <v>0</v>
      </c>
      <c r="M49" s="50"/>
      <c r="N49" s="50">
        <f t="shared" si="8"/>
        <v>0</v>
      </c>
      <c r="O49" s="50">
        <f t="shared" si="2"/>
        <v>0</v>
      </c>
      <c r="P49" s="51"/>
      <c r="Q49" s="52">
        <f t="shared" si="4"/>
        <v>0</v>
      </c>
    </row>
    <row r="50" spans="1:17" s="53" customFormat="1" ht="20.25" customHeight="1">
      <c r="A50" s="80" t="s">
        <v>60</v>
      </c>
      <c r="B50" s="86" t="s">
        <v>61</v>
      </c>
      <c r="C50" s="49"/>
      <c r="D50" s="48">
        <v>486682.61</v>
      </c>
      <c r="E50" s="48">
        <f>SUM(C50:D50)</f>
        <v>486682.61</v>
      </c>
      <c r="F50" s="48"/>
      <c r="G50" s="48">
        <v>642026</v>
      </c>
      <c r="H50" s="48">
        <f t="shared" si="13"/>
        <v>642026</v>
      </c>
      <c r="I50" s="49"/>
      <c r="J50" s="48">
        <v>43414</v>
      </c>
      <c r="K50" s="48">
        <f t="shared" si="5"/>
        <v>43414</v>
      </c>
      <c r="L50" s="50"/>
      <c r="M50" s="50">
        <f t="shared" si="7"/>
        <v>8.920392696998153</v>
      </c>
      <c r="N50" s="50">
        <f t="shared" si="8"/>
        <v>8.920392696998153</v>
      </c>
      <c r="O50" s="50"/>
      <c r="P50" s="51">
        <f t="shared" si="3"/>
        <v>6.762031444209425</v>
      </c>
      <c r="Q50" s="52">
        <f t="shared" si="4"/>
        <v>6.762031444209425</v>
      </c>
    </row>
    <row r="51" spans="1:17" s="53" customFormat="1" ht="93.75" hidden="1">
      <c r="A51" s="80" t="s">
        <v>66</v>
      </c>
      <c r="B51" s="97" t="s">
        <v>67</v>
      </c>
      <c r="C51" s="49"/>
      <c r="D51" s="48"/>
      <c r="E51" s="48">
        <f>SUM(C51:D51)</f>
        <v>0</v>
      </c>
      <c r="F51" s="48"/>
      <c r="G51" s="48"/>
      <c r="H51" s="48">
        <f t="shared" si="13"/>
        <v>0</v>
      </c>
      <c r="I51" s="49"/>
      <c r="J51" s="48"/>
      <c r="K51" s="48">
        <f t="shared" si="5"/>
        <v>0</v>
      </c>
      <c r="L51" s="50"/>
      <c r="M51" s="50"/>
      <c r="N51" s="50"/>
      <c r="O51" s="50" t="e">
        <f t="shared" si="2"/>
        <v>#DIV/0!</v>
      </c>
      <c r="P51" s="51"/>
      <c r="Q51" s="52" t="e">
        <f t="shared" si="4"/>
        <v>#DIV/0!</v>
      </c>
    </row>
    <row r="52" spans="1:17" s="63" customFormat="1" ht="30.75" customHeight="1">
      <c r="A52" s="120" t="s">
        <v>78</v>
      </c>
      <c r="B52" s="121"/>
      <c r="C52" s="59">
        <f>C37+C38+C41+C43+C47+C50+C51+C46+C45+C44+C39+C40+C49+C48+C42</f>
        <v>20606873.139999993</v>
      </c>
      <c r="D52" s="59">
        <f>D37+D38+D41+D43+D47+D50+D51+D46+D45+D44+D39+D40+D49+D48+D42</f>
        <v>1058598.56</v>
      </c>
      <c r="E52" s="59">
        <f>E37+E38+E41+E43+E47+E50+E51+E46+E45+E44+E39+E40+E49+E48+E42</f>
        <v>21665471.69999999</v>
      </c>
      <c r="F52" s="59">
        <f aca="true" t="shared" si="15" ref="F52:K52">F37+F38+F41+F43+F47+F50+F51+F46+F45+F44+F39+F40+F49+F48</f>
        <v>94274215</v>
      </c>
      <c r="G52" s="59">
        <f t="shared" si="15"/>
        <v>3088886.85</v>
      </c>
      <c r="H52" s="59">
        <f t="shared" si="15"/>
        <v>97363101.85</v>
      </c>
      <c r="I52" s="59">
        <f t="shared" si="15"/>
        <v>20943796.950000003</v>
      </c>
      <c r="J52" s="59">
        <f t="shared" si="15"/>
        <v>365171.45999999996</v>
      </c>
      <c r="K52" s="59">
        <f t="shared" si="15"/>
        <v>21308968.410000004</v>
      </c>
      <c r="L52" s="50">
        <f t="shared" si="6"/>
        <v>101.63500695962459</v>
      </c>
      <c r="M52" s="50">
        <f t="shared" si="7"/>
        <v>34.49574501593881</v>
      </c>
      <c r="N52" s="50">
        <f t="shared" si="8"/>
        <v>98.3545094473988</v>
      </c>
      <c r="O52" s="62">
        <f t="shared" si="2"/>
        <v>22.215827466715055</v>
      </c>
      <c r="P52" s="52">
        <f t="shared" si="3"/>
        <v>11.822105429339373</v>
      </c>
      <c r="Q52" s="52">
        <f t="shared" si="4"/>
        <v>21.886082104110784</v>
      </c>
    </row>
    <row r="53" spans="1:17" s="63" customFormat="1" ht="3" customHeight="1">
      <c r="A53" s="68"/>
      <c r="B53" s="68"/>
      <c r="C53" s="68"/>
      <c r="D53" s="68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1"/>
      <c r="Q53" s="71"/>
    </row>
    <row r="54" spans="1:17" s="63" customFormat="1" ht="3" customHeight="1">
      <c r="A54" s="68"/>
      <c r="B54" s="68"/>
      <c r="C54" s="68"/>
      <c r="D54" s="68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1"/>
      <c r="Q54" s="71"/>
    </row>
    <row r="55" spans="1:17" s="63" customFormat="1" ht="3" customHeight="1">
      <c r="A55" s="68"/>
      <c r="B55" s="68"/>
      <c r="C55" s="68"/>
      <c r="D55" s="68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1"/>
      <c r="Q55" s="71"/>
    </row>
    <row r="56" spans="1:17" s="63" customFormat="1" ht="3" customHeight="1">
      <c r="A56" s="68"/>
      <c r="B56" s="68"/>
      <c r="C56" s="68"/>
      <c r="D56" s="68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1"/>
      <c r="Q56" s="71"/>
    </row>
    <row r="57" spans="1:17" s="63" customFormat="1" ht="3" customHeight="1">
      <c r="A57" s="68"/>
      <c r="B57" s="68"/>
      <c r="C57" s="68"/>
      <c r="D57" s="68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1"/>
      <c r="Q57" s="71"/>
    </row>
    <row r="58" spans="1:17" s="63" customFormat="1" ht="3" customHeight="1">
      <c r="A58" s="68"/>
      <c r="B58" s="68"/>
      <c r="C58" s="68"/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1"/>
      <c r="Q58" s="71"/>
    </row>
    <row r="59" spans="1:17" s="63" customFormat="1" ht="3" customHeight="1">
      <c r="A59" s="68"/>
      <c r="B59" s="68"/>
      <c r="C59" s="68"/>
      <c r="D59" s="68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1"/>
      <c r="Q59" s="71"/>
    </row>
    <row r="60" spans="1:17" s="63" customFormat="1" ht="3" customHeight="1">
      <c r="A60" s="68"/>
      <c r="B60" s="68"/>
      <c r="C60" s="68"/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1"/>
      <c r="Q60" s="71"/>
    </row>
    <row r="61" spans="1:17" s="63" customFormat="1" ht="3" customHeight="1">
      <c r="A61" s="68"/>
      <c r="B61" s="68"/>
      <c r="C61" s="68"/>
      <c r="D61" s="68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1"/>
      <c r="Q61" s="71"/>
    </row>
    <row r="62" spans="1:17" s="63" customFormat="1" ht="3" customHeight="1">
      <c r="A62" s="68"/>
      <c r="B62" s="68"/>
      <c r="C62" s="68"/>
      <c r="D62" s="68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1"/>
      <c r="Q62" s="71"/>
    </row>
    <row r="63" spans="1:17" s="63" customFormat="1" ht="3" customHeight="1">
      <c r="A63" s="68"/>
      <c r="B63" s="68"/>
      <c r="C63" s="68"/>
      <c r="D63" s="68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1"/>
      <c r="Q63" s="71"/>
    </row>
    <row r="64" spans="1:17" s="63" customFormat="1" ht="3" customHeight="1">
      <c r="A64" s="68"/>
      <c r="B64" s="68"/>
      <c r="C64" s="68"/>
      <c r="D64" s="68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1"/>
      <c r="Q64" s="71"/>
    </row>
    <row r="65" spans="1:17" s="63" customFormat="1" ht="3" customHeight="1">
      <c r="A65" s="68"/>
      <c r="B65" s="68"/>
      <c r="C65" s="68"/>
      <c r="D65" s="68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1"/>
      <c r="Q65" s="71"/>
    </row>
    <row r="66" spans="1:17" s="63" customFormat="1" ht="3" customHeight="1">
      <c r="A66" s="68"/>
      <c r="B66" s="68"/>
      <c r="C66" s="68"/>
      <c r="D66" s="68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1"/>
      <c r="Q66" s="71"/>
    </row>
    <row r="67" spans="1:17" s="63" customFormat="1" ht="3" customHeight="1">
      <c r="A67" s="68"/>
      <c r="B67" s="68"/>
      <c r="C67" s="68"/>
      <c r="D67" s="68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1"/>
      <c r="Q67" s="71"/>
    </row>
    <row r="68" spans="1:17" s="63" customFormat="1" ht="3" customHeight="1">
      <c r="A68" s="68"/>
      <c r="B68" s="68"/>
      <c r="C68" s="68"/>
      <c r="D68" s="68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1"/>
      <c r="Q68" s="71"/>
    </row>
    <row r="69" spans="1:17" s="63" customFormat="1" ht="3" customHeight="1">
      <c r="A69" s="68"/>
      <c r="B69" s="68"/>
      <c r="C69" s="68"/>
      <c r="D69" s="68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1"/>
      <c r="Q69" s="71"/>
    </row>
    <row r="70" spans="1:17" s="63" customFormat="1" ht="3" customHeight="1">
      <c r="A70" s="68"/>
      <c r="B70" s="68"/>
      <c r="C70" s="68"/>
      <c r="D70" s="68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1"/>
      <c r="Q70" s="71"/>
    </row>
    <row r="71" spans="1:17" s="63" customFormat="1" ht="3" customHeight="1">
      <c r="A71" s="68"/>
      <c r="B71" s="68"/>
      <c r="C71" s="68"/>
      <c r="D71" s="68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1"/>
      <c r="Q71" s="71"/>
    </row>
    <row r="72" spans="1:17" s="63" customFormat="1" ht="3" customHeight="1">
      <c r="A72" s="68"/>
      <c r="B72" s="68"/>
      <c r="C72" s="68"/>
      <c r="D72" s="68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1"/>
      <c r="Q72" s="71"/>
    </row>
    <row r="73" spans="1:17" s="63" customFormat="1" ht="3" customHeight="1">
      <c r="A73" s="68"/>
      <c r="B73" s="68"/>
      <c r="C73" s="68"/>
      <c r="D73" s="68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1"/>
      <c r="Q73" s="71"/>
    </row>
    <row r="74" spans="1:17" s="63" customFormat="1" ht="3" customHeight="1">
      <c r="A74" s="68"/>
      <c r="B74" s="68"/>
      <c r="C74" s="68"/>
      <c r="D74" s="68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1"/>
      <c r="Q74" s="71"/>
    </row>
    <row r="75" spans="1:17" s="63" customFormat="1" ht="3" customHeight="1">
      <c r="A75" s="68"/>
      <c r="B75" s="68"/>
      <c r="C75" s="68"/>
      <c r="D75" s="68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1"/>
      <c r="Q75" s="71"/>
    </row>
    <row r="76" spans="1:17" s="63" customFormat="1" ht="3" customHeight="1">
      <c r="A76" s="68"/>
      <c r="B76" s="68"/>
      <c r="C76" s="68"/>
      <c r="D76" s="68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1"/>
      <c r="Q76" s="71"/>
    </row>
    <row r="77" spans="1:17" s="63" customFormat="1" ht="3" customHeight="1">
      <c r="A77" s="68"/>
      <c r="B77" s="68"/>
      <c r="C77" s="68"/>
      <c r="D77" s="68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1"/>
      <c r="Q77" s="71"/>
    </row>
    <row r="78" spans="1:17" s="63" customFormat="1" ht="3" customHeight="1">
      <c r="A78" s="68"/>
      <c r="B78" s="68"/>
      <c r="C78" s="68"/>
      <c r="D78" s="68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1"/>
      <c r="Q78" s="71"/>
    </row>
    <row r="79" spans="1:17" s="63" customFormat="1" ht="3" customHeight="1">
      <c r="A79" s="68"/>
      <c r="B79" s="68"/>
      <c r="C79" s="68"/>
      <c r="D79" s="68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1"/>
      <c r="Q79" s="71"/>
    </row>
    <row r="80" spans="1:17" s="63" customFormat="1" ht="3" customHeight="1">
      <c r="A80" s="68"/>
      <c r="B80" s="68"/>
      <c r="C80" s="68"/>
      <c r="D80" s="68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1"/>
      <c r="Q80" s="71"/>
    </row>
    <row r="81" spans="1:17" s="63" customFormat="1" ht="3" customHeight="1">
      <c r="A81" s="68"/>
      <c r="B81" s="68"/>
      <c r="C81" s="68"/>
      <c r="D81" s="68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1"/>
      <c r="Q81" s="71"/>
    </row>
    <row r="82" spans="1:17" s="63" customFormat="1" ht="3" customHeight="1">
      <c r="A82" s="68"/>
      <c r="B82" s="68"/>
      <c r="C82" s="68"/>
      <c r="D82" s="68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71"/>
      <c r="Q82" s="71"/>
    </row>
    <row r="83" spans="1:17" s="63" customFormat="1" ht="3" customHeight="1">
      <c r="A83" s="68"/>
      <c r="B83" s="68"/>
      <c r="C83" s="68"/>
      <c r="D83" s="68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1"/>
      <c r="Q83" s="71"/>
    </row>
    <row r="84" spans="1:17" s="63" customFormat="1" ht="3" customHeight="1">
      <c r="A84" s="68"/>
      <c r="B84" s="68"/>
      <c r="C84" s="68"/>
      <c r="D84" s="68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1"/>
      <c r="Q84" s="71"/>
    </row>
    <row r="85" spans="1:17" s="63" customFormat="1" ht="3" customHeight="1">
      <c r="A85" s="68"/>
      <c r="B85" s="68"/>
      <c r="C85" s="68"/>
      <c r="D85" s="68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1"/>
      <c r="Q85" s="71"/>
    </row>
    <row r="86" spans="1:17" s="63" customFormat="1" ht="3" customHeight="1">
      <c r="A86" s="68"/>
      <c r="B86" s="68"/>
      <c r="C86" s="68"/>
      <c r="D86" s="68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1"/>
      <c r="Q86" s="71"/>
    </row>
    <row r="87" spans="1:17" s="63" customFormat="1" ht="3" customHeight="1">
      <c r="A87" s="68"/>
      <c r="B87" s="68"/>
      <c r="C87" s="68"/>
      <c r="D87" s="68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1"/>
      <c r="Q87" s="71"/>
    </row>
    <row r="88" spans="1:17" s="63" customFormat="1" ht="3" customHeight="1">
      <c r="A88" s="68"/>
      <c r="B88" s="68"/>
      <c r="C88" s="68"/>
      <c r="D88" s="68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1"/>
      <c r="Q88" s="71"/>
    </row>
    <row r="89" spans="1:17" s="63" customFormat="1" ht="3" customHeight="1">
      <c r="A89" s="68"/>
      <c r="B89" s="68"/>
      <c r="C89" s="68"/>
      <c r="D89" s="68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1"/>
      <c r="Q89" s="71"/>
    </row>
    <row r="90" spans="1:17" s="90" customFormat="1" ht="24" customHeight="1">
      <c r="A90" s="129" t="s">
        <v>103</v>
      </c>
      <c r="B90" s="129"/>
      <c r="C90" s="87"/>
      <c r="D90" s="87"/>
      <c r="E90" s="87"/>
      <c r="F90" s="87"/>
      <c r="G90" s="88"/>
      <c r="H90" s="88"/>
      <c r="I90" s="88"/>
      <c r="J90" s="133" t="s">
        <v>111</v>
      </c>
      <c r="K90" s="133"/>
      <c r="L90" s="133"/>
      <c r="M90" s="133"/>
      <c r="N90" s="133"/>
      <c r="O90" s="133"/>
      <c r="P90" s="89"/>
      <c r="Q90" s="89"/>
    </row>
    <row r="91" spans="1:17" s="96" customFormat="1" ht="1.5" customHeight="1" hidden="1">
      <c r="A91" s="47"/>
      <c r="B91" s="91"/>
      <c r="C91" s="91"/>
      <c r="D91" s="91"/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3"/>
      <c r="P91" s="94"/>
      <c r="Q91" s="95"/>
    </row>
    <row r="92" spans="1:17" ht="6.75" customHeight="1" hidden="1">
      <c r="A92" s="57"/>
      <c r="B92" s="57"/>
      <c r="C92" s="57"/>
      <c r="D92" s="57"/>
      <c r="E92" s="57"/>
      <c r="F92" s="57"/>
      <c r="G92" s="57"/>
      <c r="H92" s="57"/>
      <c r="I92" s="72"/>
      <c r="J92" s="72"/>
      <c r="K92" s="72"/>
      <c r="L92" s="72"/>
      <c r="M92" s="72"/>
      <c r="N92" s="72"/>
      <c r="O92" s="72"/>
      <c r="P92" s="73"/>
      <c r="Q92" s="73"/>
    </row>
    <row r="93" spans="1:17" ht="5.25" customHeight="1">
      <c r="A93" s="65"/>
      <c r="B93" s="65"/>
      <c r="C93" s="65"/>
      <c r="D93" s="65"/>
      <c r="E93" s="65"/>
      <c r="I93" s="66"/>
      <c r="J93" s="66"/>
      <c r="K93" s="66"/>
      <c r="L93" s="66"/>
      <c r="M93" s="66"/>
      <c r="N93" s="66"/>
      <c r="O93" s="66"/>
      <c r="P93" s="67"/>
      <c r="Q93" s="67"/>
    </row>
    <row r="94" spans="1:15" ht="12.75">
      <c r="A94" s="65"/>
      <c r="B94" s="65"/>
      <c r="C94" s="65"/>
      <c r="D94" s="65"/>
      <c r="E94" s="65"/>
      <c r="I94" s="65"/>
      <c r="J94" s="65"/>
      <c r="K94" s="65"/>
      <c r="L94" s="65"/>
      <c r="M94" s="65"/>
      <c r="N94" s="65"/>
      <c r="O94" s="65"/>
    </row>
    <row r="95" spans="1:15" ht="12.75">
      <c r="A95" s="65"/>
      <c r="B95" s="65"/>
      <c r="C95" s="65"/>
      <c r="D95" s="65"/>
      <c r="E95" s="65"/>
      <c r="I95" s="65"/>
      <c r="J95" s="65"/>
      <c r="K95" s="65"/>
      <c r="L95" s="65"/>
      <c r="M95" s="65"/>
      <c r="N95" s="65"/>
      <c r="O95" s="65"/>
    </row>
    <row r="96" spans="2:15" ht="12.75">
      <c r="B96" s="65"/>
      <c r="C96" s="65"/>
      <c r="D96" s="65"/>
      <c r="E96" s="65"/>
      <c r="I96" s="65"/>
      <c r="J96" s="65"/>
      <c r="K96" s="65"/>
      <c r="L96" s="65"/>
      <c r="M96" s="65"/>
      <c r="N96" s="65"/>
      <c r="O96" s="65"/>
    </row>
    <row r="97" spans="1:15" ht="12.75">
      <c r="A97" s="65"/>
      <c r="B97" s="65"/>
      <c r="C97" s="65"/>
      <c r="D97" s="65"/>
      <c r="E97" s="65"/>
      <c r="I97" s="65"/>
      <c r="J97" s="65"/>
      <c r="K97" s="65"/>
      <c r="L97" s="65"/>
      <c r="M97" s="65"/>
      <c r="N97" s="65"/>
      <c r="O97" s="65"/>
    </row>
    <row r="98" spans="1:15" ht="12.75">
      <c r="A98" s="65"/>
      <c r="B98" s="65"/>
      <c r="C98" s="65"/>
      <c r="D98" s="65"/>
      <c r="E98" s="65"/>
      <c r="I98" s="65"/>
      <c r="J98" s="65"/>
      <c r="K98" s="65"/>
      <c r="L98" s="65"/>
      <c r="M98" s="65"/>
      <c r="N98" s="65"/>
      <c r="O98" s="65"/>
    </row>
    <row r="99" spans="1:15" ht="12.75">
      <c r="A99" s="65"/>
      <c r="B99" s="65"/>
      <c r="C99" s="65"/>
      <c r="D99" s="65"/>
      <c r="E99" s="65"/>
      <c r="I99" s="65"/>
      <c r="J99" s="65"/>
      <c r="K99" s="65"/>
      <c r="L99" s="65"/>
      <c r="M99" s="65"/>
      <c r="N99" s="65"/>
      <c r="O99" s="65"/>
    </row>
    <row r="100" spans="1:15" ht="12.75">
      <c r="A100" s="65"/>
      <c r="B100" s="65"/>
      <c r="C100" s="65"/>
      <c r="D100" s="65"/>
      <c r="E100" s="65"/>
      <c r="I100" s="65"/>
      <c r="J100" s="65"/>
      <c r="K100" s="65"/>
      <c r="L100" s="65"/>
      <c r="M100" s="65"/>
      <c r="N100" s="65"/>
      <c r="O100" s="65"/>
    </row>
    <row r="101" spans="1:15" ht="12.75">
      <c r="A101" s="65"/>
      <c r="B101" s="65"/>
      <c r="C101" s="65"/>
      <c r="D101" s="65"/>
      <c r="E101" s="65"/>
      <c r="I101" s="65"/>
      <c r="J101" s="65"/>
      <c r="K101" s="65"/>
      <c r="L101" s="65"/>
      <c r="M101" s="65"/>
      <c r="N101" s="65"/>
      <c r="O101" s="65"/>
    </row>
    <row r="102" spans="1:15" ht="12.75">
      <c r="A102" s="65"/>
      <c r="B102" s="65"/>
      <c r="C102" s="65"/>
      <c r="D102" s="65"/>
      <c r="E102" s="65"/>
      <c r="I102" s="65"/>
      <c r="J102" s="65"/>
      <c r="K102" s="65"/>
      <c r="L102" s="65"/>
      <c r="M102" s="65"/>
      <c r="N102" s="65"/>
      <c r="O102" s="65"/>
    </row>
    <row r="103" spans="1:15" ht="12.75">
      <c r="A103" s="65"/>
      <c r="B103" s="65"/>
      <c r="C103" s="65"/>
      <c r="D103" s="65"/>
      <c r="E103" s="65"/>
      <c r="I103" s="65"/>
      <c r="J103" s="65"/>
      <c r="K103" s="65"/>
      <c r="L103" s="65"/>
      <c r="M103" s="65"/>
      <c r="N103" s="65"/>
      <c r="O103" s="65"/>
    </row>
    <row r="104" spans="1:15" ht="12.75">
      <c r="A104" s="65"/>
      <c r="B104" s="65"/>
      <c r="C104" s="65"/>
      <c r="D104" s="65"/>
      <c r="E104" s="65"/>
      <c r="I104" s="65"/>
      <c r="J104" s="65"/>
      <c r="K104" s="65"/>
      <c r="L104" s="65"/>
      <c r="M104" s="65"/>
      <c r="N104" s="65"/>
      <c r="O104" s="65"/>
    </row>
  </sheetData>
  <mergeCells count="18">
    <mergeCell ref="A90:B90"/>
    <mergeCell ref="A8:Q8"/>
    <mergeCell ref="B5:Q5"/>
    <mergeCell ref="F9:H9"/>
    <mergeCell ref="I9:K9"/>
    <mergeCell ref="B6:Q6"/>
    <mergeCell ref="J90:O90"/>
    <mergeCell ref="O9:Q9"/>
    <mergeCell ref="A9:A10"/>
    <mergeCell ref="B7:Q7"/>
    <mergeCell ref="O4:P4"/>
    <mergeCell ref="B9:B10"/>
    <mergeCell ref="A34:B34"/>
    <mergeCell ref="A52:B52"/>
    <mergeCell ref="A37:B37"/>
    <mergeCell ref="A27:B27"/>
    <mergeCell ref="C9:E9"/>
    <mergeCell ref="L9:N9"/>
  </mergeCells>
  <printOptions/>
  <pageMargins left="0.7874015748031497" right="0.7874015748031497" top="1.1811023622047245" bottom="0.3937007874015748" header="0.5118110236220472" footer="0.196850393700787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WiZaRd</cp:lastModifiedBy>
  <cp:lastPrinted>2014-04-29T12:56:55Z</cp:lastPrinted>
  <dcterms:created xsi:type="dcterms:W3CDTF">2001-11-12T10:24:17Z</dcterms:created>
  <dcterms:modified xsi:type="dcterms:W3CDTF">2014-04-30T05:49:15Z</dcterms:modified>
  <cp:category/>
  <cp:version/>
  <cp:contentType/>
  <cp:contentStatus/>
</cp:coreProperties>
</file>