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120" activeTab="0"/>
  </bookViews>
  <sheets>
    <sheet name="дод. програми" sheetId="1" r:id="rId1"/>
  </sheets>
  <definedNames>
    <definedName name="_xlnm.Print_Titles" localSheetId="0">'дод. програми'!$7:$8</definedName>
    <definedName name="_xlnm.Print_Area" localSheetId="0">'дод. програми'!$A$1:$J$117</definedName>
  </definedNames>
  <calcPr fullCalcOnLoad="1"/>
</workbook>
</file>

<file path=xl/sharedStrings.xml><?xml version="1.0" encoding="utf-8"?>
<sst xmlns="http://schemas.openxmlformats.org/spreadsheetml/2006/main" count="206" uniqueCount="155">
  <si>
    <t>Районна рада</t>
  </si>
  <si>
    <t>001</t>
  </si>
  <si>
    <t>Соціальні програми і заходи державних органів у справах молоді</t>
  </si>
  <si>
    <t>Фінансова підтримка громадських організацій інвалідів і ветеранів</t>
  </si>
  <si>
    <t>120201</t>
  </si>
  <si>
    <t>Періодичні видання (газети та журнали)</t>
  </si>
  <si>
    <t>Проведення заходів з нетрадиційних видів спорту і масових заходів з фізичної культури (які проводяться громадськими організаціями фізкультурно-спортивної спрямованості)</t>
  </si>
  <si>
    <t>130202</t>
  </si>
  <si>
    <t>180404</t>
  </si>
  <si>
    <t>Підтимка малого і середнього підприємництва</t>
  </si>
  <si>
    <t>Загальноосвітні школи (в т.ч. школа-дитячий садок, інтернат при школі), спеціалізовані школи, ліцеї, гімназії, колегіуми</t>
  </si>
  <si>
    <t>Позашкільні заклади освіти, заходи із позашкільної роботи з дітьми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</si>
  <si>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</si>
  <si>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130107</t>
  </si>
  <si>
    <t>Утримання та навчально-тренувальнаробота дитячо-юнацьких спортивних шкіл</t>
  </si>
  <si>
    <t>Інші видатки на соціальний захист населення</t>
  </si>
  <si>
    <t>Методична робота, інші заходи у сфері народної освіти</t>
  </si>
  <si>
    <t xml:space="preserve">Програми і заходи центрів соціальних служб для сім’ї, дітей та молоді </t>
  </si>
  <si>
    <t>Загальний фонд</t>
  </si>
  <si>
    <t>Спеціальний фонд</t>
  </si>
  <si>
    <t>Найменування програми</t>
  </si>
  <si>
    <t>Разом</t>
  </si>
  <si>
    <t>010116</t>
  </si>
  <si>
    <t>Назва головного розпорядника коштів</t>
  </si>
  <si>
    <t>091104</t>
  </si>
  <si>
    <t>091107</t>
  </si>
  <si>
    <t>070201</t>
  </si>
  <si>
    <t>070401</t>
  </si>
  <si>
    <t>070802</t>
  </si>
  <si>
    <t>090412</t>
  </si>
  <si>
    <t>090802</t>
  </si>
  <si>
    <t>091102</t>
  </si>
  <si>
    <t>091103</t>
  </si>
  <si>
    <t>091108</t>
  </si>
  <si>
    <t>091207</t>
  </si>
  <si>
    <t>091209</t>
  </si>
  <si>
    <t>Соціальні програми і заходи державних органів у справах жінок</t>
  </si>
  <si>
    <t>Соціальні програми і заходи державних органів у справах сім’ї</t>
  </si>
  <si>
    <t xml:space="preserve">Органи місцевого самоврядування </t>
  </si>
  <si>
    <t>Програма інформатизації органів місцевого самоврядування району на 2004-2008 роки</t>
  </si>
  <si>
    <t>Програма підтримки редакції газети "Сільські горизонти" на 2007-2010 роки</t>
  </si>
  <si>
    <t>ВСЬОГО</t>
  </si>
  <si>
    <t>120300</t>
  </si>
  <si>
    <t>Книговидання</t>
  </si>
  <si>
    <t xml:space="preserve">Районна програма щодо вшанування пам"яті жертв Голодомору 1932-1933 років в Україні </t>
  </si>
  <si>
    <t>Районна програма "Освіта Конотопщини.2008-2011 роки"</t>
  </si>
  <si>
    <t>Районна програма " Вчитель" на 2007-2012 роки</t>
  </si>
  <si>
    <t>в тому числі за рахунок субвенції з обласного бюджету</t>
  </si>
  <si>
    <t>160101</t>
  </si>
  <si>
    <t>Землеустрій</t>
  </si>
  <si>
    <t>Програма використання та охорони земель району на 2008-2015 роки</t>
  </si>
  <si>
    <t>250380</t>
  </si>
  <si>
    <t>в тому числі за рахунок субвенції з державного бюджету</t>
  </si>
  <si>
    <t>150101</t>
  </si>
  <si>
    <t>Капітальні вкладення</t>
  </si>
  <si>
    <t>в тому числі за рахунок субвенції з обласного  бюджету</t>
  </si>
  <si>
    <t>150110</t>
  </si>
  <si>
    <t>Проведення невідкладних відновлювальних робіт, будівництво та реконструкція загальноосвітніх навчальних закладів</t>
  </si>
  <si>
    <t>Інші субвенції</t>
  </si>
  <si>
    <t>070808</t>
  </si>
  <si>
    <t>Допомога дітям-сиротам, позбавленим батьківського піклування, яким виповнюється 18 років</t>
  </si>
  <si>
    <t>Програма економічного та соціального розвитку району на 2009 рік</t>
  </si>
  <si>
    <t>в тому числі за рахунок субвенції з державног бюджету</t>
  </si>
  <si>
    <t>Районна програма реформування системи закладів для дітей сиріт та дітей, позбавлених батьківського піклування</t>
  </si>
  <si>
    <t>Районна цільова програма"Соціальна підтримка осіб з обмеженими фізичними можливостями на 2009-2015 роки"</t>
  </si>
  <si>
    <t>Пільги, що надаються населенню(крім ветеранів війни і праці, військової служби, органів внутришніх справ та громадян, які постраждали внаслідок Чорнобильської катастрофи), на оплату житллово-комунальних послуг і природного газу</t>
  </si>
  <si>
    <t>до рішення районної ради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</si>
  <si>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</si>
  <si>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</si>
  <si>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</si>
  <si>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Код типової відомчої класифікації місцевих бюджетів</t>
  </si>
  <si>
    <t>Районна програма роботи з обдарованною молоддю в Конотопському районі на 2011 рік</t>
  </si>
  <si>
    <t>Програма призначення і виплати компенсації фізичним особам, які надають соціальні послуги у 2011 році</t>
  </si>
  <si>
    <t>03</t>
  </si>
  <si>
    <t>Конотопська районна державна адміністрація</t>
  </si>
  <si>
    <t>Інші програми соціального захисту дітей</t>
  </si>
  <si>
    <t>Районна комплексна програма "Молодь Конотопщини" на 2012 рік</t>
  </si>
  <si>
    <t>Програма забезпеченння рівності жінок і чоловіків у районі                                                  на 2012 рік</t>
  </si>
  <si>
    <t>Районна програма підтримки сім"ї на 2012 рік</t>
  </si>
  <si>
    <t>130115</t>
  </si>
  <si>
    <t>Центри "Спорт для всіх " та заходи з фізичної культури</t>
  </si>
  <si>
    <t xml:space="preserve">Районна програма розвитку фізичної культури і спорту на 2012 рік </t>
  </si>
  <si>
    <t>Програма розвитку футболу в районі на 2012 рік</t>
  </si>
  <si>
    <t>250404</t>
  </si>
  <si>
    <t xml:space="preserve">Інші видатки   </t>
  </si>
  <si>
    <t xml:space="preserve">Програма фінансування у 2012 році заходів щодо відзначення державних свят та певних календарних дат , проведення інших представницьких заходів райдержадміністрації та участі районних делегацій в заходах обласного та всеукраїнського рівня </t>
  </si>
  <si>
    <t>10</t>
  </si>
  <si>
    <t>Районна цільова соціальна програма підвищення якості шкільної природничо -математичної освіти на період до 2015 року</t>
  </si>
  <si>
    <t>Районна цільова програма "Дитячі меблі " на період до 2015 року</t>
  </si>
  <si>
    <t>Районна  цільова програма впровадження у навчально-виховний процес загальноосвітніх навчальних закладів інформаційно-комунікаційних технологій "Сто відсотків " на період до 2015 року</t>
  </si>
  <si>
    <t xml:space="preserve">Районна програма розвитку позашкільної освіти на період до 2014 року </t>
  </si>
  <si>
    <t>Районна програма надання фінансової допомоги інвалідам-чорнобильцям до 26 річниці Чорнобильської катастрофи</t>
  </si>
  <si>
    <t xml:space="preserve">Районна програма встановлення та виплати в 2012 році щомісячної стипендії інвалідам війни та учасникам бойових дій, яким виповнилось 90 і більше років </t>
  </si>
  <si>
    <t>Програма соціального захисту осіб, які потребують лікування шляхом гемодіалізу на 2012 рік.</t>
  </si>
  <si>
    <t>091205</t>
  </si>
  <si>
    <t>Виплати грошової компенсації фізичним особам , які надають соціальні послуги громадянам похилого віку , інвалідам , дітям-інвалідам , хворим , які не здатні до самообслуговування і потребують сторонної допомоги</t>
  </si>
  <si>
    <t>15</t>
  </si>
  <si>
    <t>76</t>
  </si>
  <si>
    <t>250366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</si>
  <si>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</si>
  <si>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Затверджено</t>
  </si>
  <si>
    <t>Внесено зміни</t>
  </si>
  <si>
    <t>Затверджено з урахуванням змін</t>
  </si>
  <si>
    <t>Центри первинної медичної (медико-санітарної )допомоги</t>
  </si>
  <si>
    <t>080800</t>
  </si>
  <si>
    <t>в тому числі за рахунок субвенції з державного  бюджету</t>
  </si>
  <si>
    <t>240602</t>
  </si>
  <si>
    <t>Утилізація відходів</t>
  </si>
  <si>
    <t>Комплексна районна програма охорони навколишнього природного середовища до 2015 року</t>
  </si>
  <si>
    <t>Районна програма "Почесний громадянин Конотопського району на 2012 -2017 роки"</t>
  </si>
  <si>
    <t>Районна комплексна програма "Освіта  Конотопщини" на 2012-2015 роки</t>
  </si>
  <si>
    <t>Районна програма відпочинку та оздоровлення дітей на 2012 рік</t>
  </si>
  <si>
    <t>Районна цільова соціальна програмарозвитку цивільного захисту на 2012-2015 роки</t>
  </si>
  <si>
    <t>Районна програма з реналізації Конвенсії ООН про права дитини на 2012-2016 роки</t>
  </si>
  <si>
    <t>Програма поводження з твердими побутовими відходами в населених пунктах Конотопського району на 2012-2015 роки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</si>
  <si>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</si>
  <si>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</si>
  <si>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Районна програма розвитку фізичної культури і спорту на 2013 рік </t>
  </si>
  <si>
    <t>Центри "Спорт для всіх та заходи з фізичної культури"</t>
  </si>
  <si>
    <t>Фінансове управління  Конотопської районної державної адміністрації  Сумської області (в частині міжбюджетних трансфертів , резервного фонду)</t>
  </si>
  <si>
    <t xml:space="preserve">Районна соціальна програма «Зміцнення матеріально-технічної бази та проведення реконструкції приміщення відділення соціально побутової адаптації в складі територіального центру , яке розташоване на території с.Дептівка Конотопського району на 2013 рік» </t>
  </si>
  <si>
    <t>Програма економічного і соціального розвитку Конотопського району на 2013 рік</t>
  </si>
  <si>
    <t>130201</t>
  </si>
  <si>
    <t>Проведення навчально-тренувальних зборів і змагань  (які проводяться громадськими організаціями фізкультурно-спортивної спрямованості)</t>
  </si>
  <si>
    <t>250354</t>
  </si>
  <si>
    <t>Субвенція з державного бюджету місцевим бюджетам на будівництво , реконструкцію , ремонт та утримання вулиць і доріг комунальної власності у населених пунктах.</t>
  </si>
  <si>
    <t>Програма підтримки малого та середнього  підприємництва у  районі на 2013-2014 роки</t>
  </si>
  <si>
    <t>В.М.Малігон</t>
  </si>
  <si>
    <t>Заступник голови районної ради</t>
  </si>
  <si>
    <t>Програма соціального захисту населення на 2013-2016 роки</t>
  </si>
  <si>
    <t>Районна цільова соціальна  програма протидії захворюванню на туберкульоз у 2013-2016 роках</t>
  </si>
  <si>
    <t>180409</t>
  </si>
  <si>
    <t xml:space="preserve">Внески органів влади Автономної Республіки Крим та органів місцевого самоврядування у статутні капітали суб"єктів підприємницької діяльності </t>
  </si>
  <si>
    <t>Програма Про здійснення внесків до статутного капіталу комунального підприємства "Проектно-виробничого архітектурно-планувального бюро Конотопської районної ради " на 2013 рік</t>
  </si>
  <si>
    <t>Районна Програма створення Центру надання адміністративних послуг Конотопської районної державної адміністрації на 2013 рік</t>
  </si>
  <si>
    <t>Зміни до додатку № 7 до рішення районної ради "Про районний бюджет на 2014 рік "</t>
  </si>
  <si>
    <t>Перелік місцевих (регіональних) програм, які фінансуватимуться за рахунок коштів районного бюджету у 2014 році</t>
  </si>
  <si>
    <t xml:space="preserve">                                    в тому числі за рахунок субвенції з обласного бюджету</t>
  </si>
  <si>
    <t>Програма економічного і соціального розвитку Конотопського району на 2014 рік</t>
  </si>
  <si>
    <t>Районна цільова програма запобігання та лікування сердцево-судинних і судинно-мозгових захворювань у Конотопському районі на 2014-2017 роки</t>
  </si>
  <si>
    <t>Районна програма "Молодь Конотопщини" на 2014 рік</t>
  </si>
  <si>
    <t>Програма підтримки районної організації ветеранів війни і праці на 2014-2016 роки</t>
  </si>
  <si>
    <t xml:space="preserve">Районна програма розвитку фізичної культури і спорту в Конотопському районі на 2014-2016 роки </t>
  </si>
  <si>
    <t xml:space="preserve">Відділ освіти , молоді та спорту Конотопської районної державної адміністрації </t>
  </si>
  <si>
    <t>Районна  програма "Молодь Конотопщини" на 2014 рік</t>
  </si>
  <si>
    <t xml:space="preserve">Управління  соціального захисту  населення Конотопської районної державної адміністрації </t>
  </si>
  <si>
    <t xml:space="preserve">Районна програма встановлення та виплати у 2014 році щомісячної стипендії особам, яким виповнилось 100 і більше років , інвалідам війни та учасникам бойових дій , яким виповнилося 90 і більше років </t>
  </si>
  <si>
    <t>Районна програма соціального захисту окремих категорій населення району на 2014 рік</t>
  </si>
  <si>
    <t xml:space="preserve">Районна програма соціального захисту сімей , в яких виховуються онкохворі діти на 2014 рік </t>
  </si>
  <si>
    <t>Районна програма призначення і виплати компенсації фізичним особам, які надають соціальні послуги у 2014 році</t>
  </si>
  <si>
    <t xml:space="preserve">Програма економічного і соціального розвитку Конотопського району на 2014 рік </t>
  </si>
  <si>
    <t>Районна програми зміцнення матеріально-технічної бази лікувально-профілактичних підрозділів Центру первинної медико-санітарної допомоги Конотопського району на 2014 рік</t>
  </si>
  <si>
    <t>Додаток 7</t>
  </si>
  <si>
    <t>Районна програма відпочинку та оздоровлення дітей на 2014 рік</t>
  </si>
  <si>
    <t>від   25.04.2014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</si>
</sst>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0"/>
    </font>
    <font>
      <b/>
      <i/>
      <sz val="14"/>
      <name val="Arial"/>
      <family val="0"/>
    </font>
    <font>
      <i/>
      <sz val="14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sz val="13"/>
      <name val="Arial"/>
      <family val="2"/>
    </font>
    <font>
      <i/>
      <sz val="13"/>
      <name val="Arial"/>
      <family val="0"/>
    </font>
    <font>
      <sz val="13"/>
      <name val="Times New Roman"/>
      <family val="1"/>
    </font>
    <font>
      <b/>
      <i/>
      <sz val="13"/>
      <name val="Arial"/>
      <family val="0"/>
    </font>
    <font>
      <b/>
      <sz val="14"/>
      <name val="Times New Roman"/>
      <family val="1"/>
    </font>
    <font>
      <sz val="16"/>
      <name val="Arial"/>
      <family val="2"/>
    </font>
    <font>
      <b/>
      <i/>
      <sz val="1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49" fontId="20" fillId="0" borderId="1" xfId="0" applyNumberFormat="1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vertical="center" wrapText="1"/>
    </xf>
    <xf numFmtId="2" fontId="25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9" fontId="20" fillId="0" borderId="2" xfId="0" applyNumberFormat="1" applyFont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49" fontId="20" fillId="0" borderId="3" xfId="0" applyNumberFormat="1" applyFont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zoomScale="60" zoomScaleNormal="60" workbookViewId="0" topLeftCell="A1">
      <pane xSplit="1" ySplit="10" topLeftCell="B10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4" sqref="H4"/>
    </sheetView>
  </sheetViews>
  <sheetFormatPr defaultColWidth="9.140625" defaultRowHeight="12.75"/>
  <cols>
    <col min="1" max="1" width="15.00390625" style="23" customWidth="1"/>
    <col min="2" max="2" width="88.421875" style="18" customWidth="1"/>
    <col min="3" max="3" width="82.28125" style="11" customWidth="1"/>
    <col min="4" max="4" width="18.140625" style="11" customWidth="1"/>
    <col min="5" max="5" width="19.28125" style="11" customWidth="1"/>
    <col min="6" max="6" width="17.8515625" style="26" customWidth="1"/>
    <col min="7" max="7" width="18.8515625" style="26" customWidth="1"/>
    <col min="8" max="8" width="17.421875" style="9" customWidth="1"/>
    <col min="9" max="9" width="18.28125" style="26" customWidth="1"/>
    <col min="10" max="10" width="17.421875" style="28" customWidth="1"/>
    <col min="11" max="11" width="12.28125" style="1" customWidth="1"/>
    <col min="12" max="16384" width="9.140625" style="1" customWidth="1"/>
  </cols>
  <sheetData>
    <row r="1" spans="1:10" s="9" customFormat="1" ht="17.25" customHeight="1">
      <c r="A1" s="20"/>
      <c r="B1" s="14"/>
      <c r="C1" s="11"/>
      <c r="D1" s="11"/>
      <c r="E1" s="11"/>
      <c r="F1" s="26"/>
      <c r="G1" s="26"/>
      <c r="H1" s="105" t="s">
        <v>152</v>
      </c>
      <c r="I1" s="105"/>
      <c r="J1" s="90"/>
    </row>
    <row r="2" spans="1:10" s="9" customFormat="1" ht="21" customHeight="1">
      <c r="A2" s="20"/>
      <c r="B2" s="106"/>
      <c r="C2" s="106"/>
      <c r="D2" s="26"/>
      <c r="E2" s="26"/>
      <c r="F2" s="26"/>
      <c r="G2" s="26"/>
      <c r="H2" s="105" t="s">
        <v>66</v>
      </c>
      <c r="I2" s="105"/>
      <c r="J2" s="105"/>
    </row>
    <row r="3" spans="1:10" s="9" customFormat="1" ht="18.75" customHeight="1">
      <c r="A3" s="20"/>
      <c r="B3" s="14"/>
      <c r="C3" s="11"/>
      <c r="D3" s="11"/>
      <c r="E3" s="11"/>
      <c r="F3" s="26"/>
      <c r="G3" s="26"/>
      <c r="H3" s="105" t="s">
        <v>154</v>
      </c>
      <c r="I3" s="105"/>
      <c r="J3" s="105"/>
    </row>
    <row r="4" spans="1:10" s="9" customFormat="1" ht="21" customHeight="1">
      <c r="A4" s="20"/>
      <c r="B4" s="14"/>
      <c r="C4" s="97" t="s">
        <v>135</v>
      </c>
      <c r="D4" s="97"/>
      <c r="E4" s="97"/>
      <c r="F4" s="97"/>
      <c r="G4" s="97"/>
      <c r="I4" s="26"/>
      <c r="J4" s="28"/>
    </row>
    <row r="5" spans="1:10" s="9" customFormat="1" ht="20.25" customHeight="1">
      <c r="A5" s="107" t="s">
        <v>136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ht="18">
      <c r="A6" s="12"/>
      <c r="B6" s="15"/>
      <c r="C6" s="31"/>
      <c r="D6" s="31"/>
      <c r="E6" s="31"/>
      <c r="F6" s="32"/>
      <c r="G6" s="32"/>
      <c r="H6" s="32"/>
      <c r="J6" s="77" t="s">
        <v>67</v>
      </c>
    </row>
    <row r="7" spans="1:10" s="24" customFormat="1" ht="70.5" customHeight="1">
      <c r="A7" s="27" t="s">
        <v>70</v>
      </c>
      <c r="B7" s="74" t="s">
        <v>23</v>
      </c>
      <c r="C7" s="108" t="s">
        <v>20</v>
      </c>
      <c r="D7" s="96" t="s">
        <v>18</v>
      </c>
      <c r="E7" s="96"/>
      <c r="F7" s="96"/>
      <c r="G7" s="96" t="s">
        <v>19</v>
      </c>
      <c r="H7" s="96"/>
      <c r="I7" s="96"/>
      <c r="J7" s="96" t="s">
        <v>21</v>
      </c>
    </row>
    <row r="8" spans="1:10" s="45" customFormat="1" ht="79.5" customHeight="1">
      <c r="A8" s="44" t="s">
        <v>68</v>
      </c>
      <c r="B8" s="75" t="s">
        <v>69</v>
      </c>
      <c r="C8" s="108"/>
      <c r="D8" s="76" t="s">
        <v>100</v>
      </c>
      <c r="E8" s="76" t="s">
        <v>101</v>
      </c>
      <c r="F8" s="76" t="s">
        <v>102</v>
      </c>
      <c r="G8" s="76" t="s">
        <v>100</v>
      </c>
      <c r="H8" s="76" t="s">
        <v>101</v>
      </c>
      <c r="I8" s="76" t="s">
        <v>102</v>
      </c>
      <c r="J8" s="96"/>
    </row>
    <row r="9" spans="1:10" s="2" customFormat="1" ht="21.75" customHeight="1" hidden="1">
      <c r="A9" s="22" t="s">
        <v>1</v>
      </c>
      <c r="B9" s="16" t="s">
        <v>0</v>
      </c>
      <c r="C9" s="33"/>
      <c r="D9" s="33"/>
      <c r="E9" s="33"/>
      <c r="F9" s="34"/>
      <c r="G9" s="34"/>
      <c r="H9" s="35"/>
      <c r="I9" s="34"/>
      <c r="J9" s="34" t="e">
        <f>#REF!+#REF!</f>
        <v>#REF!</v>
      </c>
    </row>
    <row r="10" spans="1:10" s="3" customFormat="1" ht="24.75" customHeight="1" hidden="1">
      <c r="A10" s="21" t="s">
        <v>22</v>
      </c>
      <c r="B10" s="17" t="s">
        <v>38</v>
      </c>
      <c r="C10" s="10" t="s">
        <v>39</v>
      </c>
      <c r="D10" s="10"/>
      <c r="E10" s="10"/>
      <c r="F10" s="36"/>
      <c r="G10" s="36"/>
      <c r="H10" s="30"/>
      <c r="I10" s="36"/>
      <c r="J10" s="34" t="e">
        <f>#REF!+#REF!</f>
        <v>#REF!</v>
      </c>
    </row>
    <row r="11" spans="1:10" s="3" customFormat="1" ht="27" customHeight="1">
      <c r="A11" s="78" t="s">
        <v>73</v>
      </c>
      <c r="B11" s="79" t="s">
        <v>74</v>
      </c>
      <c r="C11" s="57"/>
      <c r="D11" s="80">
        <f>D21+D24+D25+D26+D27+D28+D31+D35+D36+D37+D38+D40+D42+D44+D19+D34+D14+D43+D39+D29+D16+D20+D45+D18+D23+D41+D46+D17</f>
        <v>92706</v>
      </c>
      <c r="E11" s="80">
        <f>E21+E24+E25+E26+E27+E28+E31+E35+E36+E37+E38+E40+E42+E44+E19+E34+E14+E43+E39+E29+E16+E20+E45+E18+E23+E41+E46+E17</f>
        <v>0</v>
      </c>
      <c r="F11" s="80">
        <f aca="true" t="shared" si="0" ref="F11:F21">D11+E11</f>
        <v>92706</v>
      </c>
      <c r="G11" s="80">
        <f>G21+G24+G25+G26+G27+G28+G31+G35+G36+G37+G38+G40+G42+G44+G19+G34+G14+G43+G39+G29+G16+G20+G45+G18+G23+G41+G46+G17</f>
        <v>248700</v>
      </c>
      <c r="H11" s="80">
        <f>H21+H24+H25+H26+H27+H28+H31+H35+H36+H37+H38+H40+H42+H44+H19+H34+H14+H43+H39+H29+H16+H20+H45+H18+H23+H41+H46+H17</f>
        <v>-190000</v>
      </c>
      <c r="I11" s="80">
        <f>I21+I24+I25+I26+I27+I28+I31+I35+I36+I37+I38+I40+I42+I44+I19+I34+I14+I43+I39+I29+I16+I20+I45+I18+I23+I41+I46+I17</f>
        <v>58700</v>
      </c>
      <c r="J11" s="86">
        <f aca="true" t="shared" si="1" ref="J11:J107">F11+I11</f>
        <v>151406</v>
      </c>
    </row>
    <row r="12" spans="1:10" s="3" customFormat="1" ht="21" customHeight="1">
      <c r="A12" s="103" t="s">
        <v>52</v>
      </c>
      <c r="B12" s="103"/>
      <c r="C12" s="57"/>
      <c r="D12" s="49">
        <f>D15</f>
        <v>0</v>
      </c>
      <c r="E12" s="49">
        <f>E15</f>
        <v>0</v>
      </c>
      <c r="F12" s="47">
        <f t="shared" si="0"/>
        <v>0</v>
      </c>
      <c r="G12" s="49">
        <f>G15</f>
        <v>190000</v>
      </c>
      <c r="H12" s="49">
        <f>H15</f>
        <v>-190000</v>
      </c>
      <c r="I12" s="49">
        <f>I15</f>
        <v>0</v>
      </c>
      <c r="J12" s="29">
        <f t="shared" si="1"/>
        <v>0</v>
      </c>
    </row>
    <row r="13" spans="1:10" s="3" customFormat="1" ht="21" customHeight="1" hidden="1">
      <c r="A13" s="58"/>
      <c r="B13" s="59" t="s">
        <v>137</v>
      </c>
      <c r="C13" s="57"/>
      <c r="D13" s="49"/>
      <c r="E13" s="49"/>
      <c r="F13" s="47"/>
      <c r="G13" s="49"/>
      <c r="H13" s="49"/>
      <c r="I13" s="49"/>
      <c r="J13" s="29"/>
    </row>
    <row r="14" spans="1:10" s="3" customFormat="1" ht="31.5" customHeight="1">
      <c r="A14" s="99" t="s">
        <v>104</v>
      </c>
      <c r="B14" s="117" t="s">
        <v>103</v>
      </c>
      <c r="C14" s="64" t="s">
        <v>138</v>
      </c>
      <c r="D14" s="50"/>
      <c r="E14" s="50"/>
      <c r="F14" s="47">
        <f t="shared" si="0"/>
        <v>0</v>
      </c>
      <c r="G14" s="49">
        <v>190000</v>
      </c>
      <c r="H14" s="49">
        <v>-190000</v>
      </c>
      <c r="I14" s="47">
        <f aca="true" t="shared" si="2" ref="I14:I21">G14+H14</f>
        <v>0</v>
      </c>
      <c r="J14" s="29">
        <f t="shared" si="1"/>
        <v>0</v>
      </c>
    </row>
    <row r="15" spans="1:10" s="3" customFormat="1" ht="25.5" customHeight="1">
      <c r="A15" s="99"/>
      <c r="B15" s="117"/>
      <c r="C15" s="64" t="s">
        <v>52</v>
      </c>
      <c r="D15" s="50"/>
      <c r="E15" s="50"/>
      <c r="F15" s="47">
        <f t="shared" si="0"/>
        <v>0</v>
      </c>
      <c r="G15" s="49">
        <v>190000</v>
      </c>
      <c r="H15" s="49">
        <v>-190000</v>
      </c>
      <c r="I15" s="47">
        <f t="shared" si="2"/>
        <v>0</v>
      </c>
      <c r="J15" s="29">
        <f t="shared" si="1"/>
        <v>0</v>
      </c>
    </row>
    <row r="16" spans="1:10" s="3" customFormat="1" ht="31.5" customHeight="1">
      <c r="A16" s="99"/>
      <c r="B16" s="117"/>
      <c r="C16" s="64" t="s">
        <v>130</v>
      </c>
      <c r="D16" s="46">
        <v>42071</v>
      </c>
      <c r="E16" s="50"/>
      <c r="F16" s="47">
        <f t="shared" si="0"/>
        <v>42071</v>
      </c>
      <c r="G16" s="49"/>
      <c r="H16" s="49"/>
      <c r="I16" s="47">
        <f t="shared" si="2"/>
        <v>0</v>
      </c>
      <c r="J16" s="29">
        <f t="shared" si="1"/>
        <v>42071</v>
      </c>
    </row>
    <row r="17" spans="1:10" s="3" customFormat="1" ht="55.5" customHeight="1">
      <c r="A17" s="99"/>
      <c r="B17" s="117"/>
      <c r="C17" s="64" t="s">
        <v>139</v>
      </c>
      <c r="D17" s="46"/>
      <c r="E17" s="50"/>
      <c r="F17" s="47">
        <f t="shared" si="0"/>
        <v>0</v>
      </c>
      <c r="G17" s="49">
        <v>34000</v>
      </c>
      <c r="H17" s="49"/>
      <c r="I17" s="47">
        <f t="shared" si="2"/>
        <v>34000</v>
      </c>
      <c r="J17" s="29">
        <f t="shared" si="1"/>
        <v>34000</v>
      </c>
    </row>
    <row r="18" spans="1:10" s="3" customFormat="1" ht="51.75" customHeight="1">
      <c r="A18" s="99"/>
      <c r="B18" s="117"/>
      <c r="C18" s="64" t="s">
        <v>151</v>
      </c>
      <c r="D18" s="46"/>
      <c r="E18" s="50"/>
      <c r="F18" s="47">
        <f t="shared" si="0"/>
        <v>0</v>
      </c>
      <c r="G18" s="49">
        <v>24700</v>
      </c>
      <c r="H18" s="49"/>
      <c r="I18" s="47">
        <f t="shared" si="2"/>
        <v>24700</v>
      </c>
      <c r="J18" s="29">
        <f t="shared" si="1"/>
        <v>24700</v>
      </c>
    </row>
    <row r="19" spans="1:10" s="3" customFormat="1" ht="38.25" customHeight="1" hidden="1">
      <c r="A19" s="99" t="s">
        <v>30</v>
      </c>
      <c r="B19" s="102" t="s">
        <v>75</v>
      </c>
      <c r="C19" s="57" t="s">
        <v>63</v>
      </c>
      <c r="D19" s="46"/>
      <c r="E19" s="51"/>
      <c r="F19" s="47">
        <f t="shared" si="0"/>
        <v>0</v>
      </c>
      <c r="G19" s="51"/>
      <c r="H19" s="51"/>
      <c r="I19" s="47">
        <f t="shared" si="2"/>
        <v>0</v>
      </c>
      <c r="J19" s="29">
        <f t="shared" si="1"/>
        <v>0</v>
      </c>
    </row>
    <row r="20" spans="1:10" s="3" customFormat="1" ht="30" customHeight="1">
      <c r="A20" s="99"/>
      <c r="B20" s="102"/>
      <c r="C20" s="57" t="s">
        <v>113</v>
      </c>
      <c r="D20" s="46">
        <v>7000</v>
      </c>
      <c r="E20" s="51"/>
      <c r="F20" s="47">
        <f t="shared" si="0"/>
        <v>7000</v>
      </c>
      <c r="G20" s="51"/>
      <c r="H20" s="51"/>
      <c r="I20" s="47">
        <f t="shared" si="2"/>
        <v>0</v>
      </c>
      <c r="J20" s="29">
        <f t="shared" si="1"/>
        <v>7000</v>
      </c>
    </row>
    <row r="21" spans="1:10" s="3" customFormat="1" ht="27.75" customHeight="1" hidden="1">
      <c r="A21" s="99" t="s">
        <v>31</v>
      </c>
      <c r="B21" s="102" t="s">
        <v>17</v>
      </c>
      <c r="C21" s="98" t="s">
        <v>64</v>
      </c>
      <c r="D21" s="116"/>
      <c r="E21" s="116"/>
      <c r="F21" s="110">
        <f t="shared" si="0"/>
        <v>0</v>
      </c>
      <c r="G21" s="116"/>
      <c r="H21" s="116"/>
      <c r="I21" s="110">
        <f t="shared" si="2"/>
        <v>0</v>
      </c>
      <c r="J21" s="118">
        <f>F21+I21</f>
        <v>0</v>
      </c>
    </row>
    <row r="22" spans="1:10" s="3" customFormat="1" ht="27" customHeight="1" hidden="1">
      <c r="A22" s="99"/>
      <c r="B22" s="102"/>
      <c r="C22" s="98"/>
      <c r="D22" s="116"/>
      <c r="E22" s="116"/>
      <c r="F22" s="110"/>
      <c r="G22" s="116"/>
      <c r="H22" s="116"/>
      <c r="I22" s="110"/>
      <c r="J22" s="118"/>
    </row>
    <row r="23" spans="1:10" s="3" customFormat="1" ht="21.75" customHeight="1">
      <c r="A23" s="99"/>
      <c r="B23" s="102"/>
      <c r="C23" s="63" t="s">
        <v>129</v>
      </c>
      <c r="D23" s="46">
        <v>2100</v>
      </c>
      <c r="E23" s="46"/>
      <c r="F23" s="47">
        <f>D23+E23</f>
        <v>2100</v>
      </c>
      <c r="G23" s="46"/>
      <c r="H23" s="46"/>
      <c r="I23" s="47">
        <f>G23+H23</f>
        <v>0</v>
      </c>
      <c r="J23" s="29">
        <f>F23+I23</f>
        <v>2100</v>
      </c>
    </row>
    <row r="24" spans="1:10" s="3" customFormat="1" ht="24.75" customHeight="1">
      <c r="A24" s="99"/>
      <c r="B24" s="102"/>
      <c r="C24" s="57" t="s">
        <v>140</v>
      </c>
      <c r="D24" s="46">
        <v>2800</v>
      </c>
      <c r="E24" s="46"/>
      <c r="F24" s="46">
        <f>D24+E24</f>
        <v>2800</v>
      </c>
      <c r="G24" s="46"/>
      <c r="H24" s="46"/>
      <c r="I24" s="46">
        <f>G24+H24</f>
        <v>0</v>
      </c>
      <c r="J24" s="29">
        <f t="shared" si="1"/>
        <v>2800</v>
      </c>
    </row>
    <row r="25" spans="1:10" s="3" customFormat="1" ht="30" customHeight="1" hidden="1">
      <c r="A25" s="60" t="s">
        <v>32</v>
      </c>
      <c r="B25" s="62" t="s">
        <v>2</v>
      </c>
      <c r="C25" s="57" t="s">
        <v>76</v>
      </c>
      <c r="D25" s="46"/>
      <c r="E25" s="46"/>
      <c r="F25" s="46">
        <f>D25+E25</f>
        <v>0</v>
      </c>
      <c r="G25" s="46"/>
      <c r="H25" s="46"/>
      <c r="I25" s="46">
        <f>G25+H25</f>
        <v>0</v>
      </c>
      <c r="J25" s="29">
        <f t="shared" si="1"/>
        <v>0</v>
      </c>
    </row>
    <row r="26" spans="1:10" s="3" customFormat="1" ht="31.5" customHeight="1" hidden="1">
      <c r="A26" s="65" t="s">
        <v>24</v>
      </c>
      <c r="B26" s="63" t="s">
        <v>36</v>
      </c>
      <c r="C26" s="57" t="s">
        <v>77</v>
      </c>
      <c r="D26" s="46"/>
      <c r="E26" s="46"/>
      <c r="F26" s="46">
        <f>D26+E26</f>
        <v>0</v>
      </c>
      <c r="G26" s="46"/>
      <c r="H26" s="46"/>
      <c r="I26" s="46">
        <f>G26+H26</f>
        <v>0</v>
      </c>
      <c r="J26" s="29">
        <f t="shared" si="1"/>
        <v>0</v>
      </c>
    </row>
    <row r="27" spans="1:10" s="3" customFormat="1" ht="27.75" customHeight="1" hidden="1">
      <c r="A27" s="65" t="s">
        <v>25</v>
      </c>
      <c r="B27" s="63" t="s">
        <v>37</v>
      </c>
      <c r="C27" s="57" t="s">
        <v>78</v>
      </c>
      <c r="D27" s="46"/>
      <c r="E27" s="46"/>
      <c r="F27" s="46">
        <f>D27+E27</f>
        <v>0</v>
      </c>
      <c r="G27" s="46"/>
      <c r="H27" s="46"/>
      <c r="I27" s="46">
        <f>G27+H27</f>
        <v>0</v>
      </c>
      <c r="J27" s="29">
        <f t="shared" si="1"/>
        <v>0</v>
      </c>
    </row>
    <row r="28" spans="1:10" s="3" customFormat="1" ht="40.5" customHeight="1" hidden="1">
      <c r="A28" s="101" t="s">
        <v>33</v>
      </c>
      <c r="B28" s="98" t="s">
        <v>12</v>
      </c>
      <c r="C28" s="57" t="s">
        <v>64</v>
      </c>
      <c r="D28" s="46"/>
      <c r="E28" s="46"/>
      <c r="F28" s="46">
        <f aca="true" t="shared" si="3" ref="F28:F46">D28+E28</f>
        <v>0</v>
      </c>
      <c r="G28" s="46"/>
      <c r="H28" s="46"/>
      <c r="I28" s="46">
        <f aca="true" t="shared" si="4" ref="I28:I46">G28+H28</f>
        <v>0</v>
      </c>
      <c r="J28" s="29">
        <f t="shared" si="1"/>
        <v>0</v>
      </c>
    </row>
    <row r="29" spans="1:10" s="4" customFormat="1" ht="33" customHeight="1" hidden="1">
      <c r="A29" s="101"/>
      <c r="B29" s="98"/>
      <c r="C29" s="98" t="s">
        <v>111</v>
      </c>
      <c r="D29" s="46"/>
      <c r="E29" s="46"/>
      <c r="F29" s="46">
        <f t="shared" si="3"/>
        <v>0</v>
      </c>
      <c r="G29" s="46"/>
      <c r="H29" s="46"/>
      <c r="I29" s="46">
        <f t="shared" si="4"/>
        <v>0</v>
      </c>
      <c r="J29" s="29">
        <f t="shared" si="1"/>
        <v>0</v>
      </c>
    </row>
    <row r="30" spans="1:10" s="4" customFormat="1" ht="15.75" customHeight="1" hidden="1">
      <c r="A30" s="100" t="s">
        <v>47</v>
      </c>
      <c r="B30" s="100"/>
      <c r="C30" s="98"/>
      <c r="D30" s="50"/>
      <c r="E30" s="52"/>
      <c r="F30" s="50">
        <f t="shared" si="3"/>
        <v>0</v>
      </c>
      <c r="G30" s="50"/>
      <c r="H30" s="50"/>
      <c r="I30" s="50">
        <f t="shared" si="4"/>
        <v>0</v>
      </c>
      <c r="J30" s="37">
        <f t="shared" si="1"/>
        <v>0</v>
      </c>
    </row>
    <row r="31" spans="1:10" s="3" customFormat="1" ht="31.5" customHeight="1">
      <c r="A31" s="60" t="s">
        <v>35</v>
      </c>
      <c r="B31" s="62" t="s">
        <v>3</v>
      </c>
      <c r="C31" s="57" t="s">
        <v>141</v>
      </c>
      <c r="D31" s="46">
        <v>12000</v>
      </c>
      <c r="E31" s="46"/>
      <c r="F31" s="46">
        <f t="shared" si="3"/>
        <v>12000</v>
      </c>
      <c r="G31" s="46"/>
      <c r="H31" s="46"/>
      <c r="I31" s="46">
        <f t="shared" si="4"/>
        <v>0</v>
      </c>
      <c r="J31" s="29">
        <f t="shared" si="1"/>
        <v>12000</v>
      </c>
    </row>
    <row r="32" spans="1:10" s="3" customFormat="1" ht="32.25" customHeight="1" hidden="1">
      <c r="A32" s="60" t="s">
        <v>4</v>
      </c>
      <c r="B32" s="62" t="s">
        <v>5</v>
      </c>
      <c r="C32" s="57" t="s">
        <v>40</v>
      </c>
      <c r="D32" s="46"/>
      <c r="E32" s="46"/>
      <c r="F32" s="46">
        <f t="shared" si="3"/>
        <v>0</v>
      </c>
      <c r="G32" s="46"/>
      <c r="H32" s="46"/>
      <c r="I32" s="46">
        <f t="shared" si="4"/>
        <v>0</v>
      </c>
      <c r="J32" s="29">
        <f t="shared" si="1"/>
        <v>0</v>
      </c>
    </row>
    <row r="33" spans="1:10" s="3" customFormat="1" ht="24.75" customHeight="1" hidden="1">
      <c r="A33" s="60" t="s">
        <v>42</v>
      </c>
      <c r="B33" s="62" t="s">
        <v>43</v>
      </c>
      <c r="C33" s="57" t="s">
        <v>44</v>
      </c>
      <c r="D33" s="46"/>
      <c r="E33" s="46"/>
      <c r="F33" s="46">
        <f t="shared" si="3"/>
        <v>0</v>
      </c>
      <c r="G33" s="46"/>
      <c r="H33" s="46"/>
      <c r="I33" s="46">
        <f t="shared" si="4"/>
        <v>0</v>
      </c>
      <c r="J33" s="29">
        <f t="shared" si="1"/>
        <v>0</v>
      </c>
    </row>
    <row r="34" spans="1:10" s="3" customFormat="1" ht="34.5" customHeight="1">
      <c r="A34" s="60" t="s">
        <v>122</v>
      </c>
      <c r="B34" s="66" t="s">
        <v>123</v>
      </c>
      <c r="C34" s="57" t="s">
        <v>142</v>
      </c>
      <c r="D34" s="46">
        <v>26735</v>
      </c>
      <c r="E34" s="46"/>
      <c r="F34" s="46">
        <f t="shared" si="3"/>
        <v>26735</v>
      </c>
      <c r="G34" s="46"/>
      <c r="H34" s="46"/>
      <c r="I34" s="46">
        <f t="shared" si="4"/>
        <v>0</v>
      </c>
      <c r="J34" s="29">
        <f t="shared" si="1"/>
        <v>26735</v>
      </c>
    </row>
    <row r="35" spans="1:10" s="3" customFormat="1" ht="42.75" customHeight="1" hidden="1">
      <c r="A35" s="99" t="s">
        <v>79</v>
      </c>
      <c r="B35" s="102" t="s">
        <v>80</v>
      </c>
      <c r="C35" s="57" t="s">
        <v>64</v>
      </c>
      <c r="D35" s="46"/>
      <c r="E35" s="46"/>
      <c r="F35" s="46">
        <f t="shared" si="3"/>
        <v>0</v>
      </c>
      <c r="G35" s="46"/>
      <c r="H35" s="46"/>
      <c r="I35" s="46">
        <f t="shared" si="4"/>
        <v>0</v>
      </c>
      <c r="J35" s="29">
        <f t="shared" si="1"/>
        <v>0</v>
      </c>
    </row>
    <row r="36" spans="1:10" s="3" customFormat="1" ht="31.5" customHeight="1" hidden="1">
      <c r="A36" s="99"/>
      <c r="B36" s="102"/>
      <c r="C36" s="57" t="s">
        <v>81</v>
      </c>
      <c r="D36" s="46"/>
      <c r="E36" s="46"/>
      <c r="F36" s="46">
        <f t="shared" si="3"/>
        <v>0</v>
      </c>
      <c r="G36" s="46"/>
      <c r="H36" s="46"/>
      <c r="I36" s="46">
        <f t="shared" si="4"/>
        <v>0</v>
      </c>
      <c r="J36" s="29">
        <f t="shared" si="1"/>
        <v>0</v>
      </c>
    </row>
    <row r="37" spans="1:10" s="3" customFormat="1" ht="21.75" customHeight="1" hidden="1">
      <c r="A37" s="99"/>
      <c r="B37" s="102"/>
      <c r="C37" s="57" t="s">
        <v>82</v>
      </c>
      <c r="D37" s="46"/>
      <c r="E37" s="46"/>
      <c r="F37" s="46">
        <f t="shared" si="3"/>
        <v>0</v>
      </c>
      <c r="G37" s="46"/>
      <c r="H37" s="46"/>
      <c r="I37" s="46">
        <f t="shared" si="4"/>
        <v>0</v>
      </c>
      <c r="J37" s="29">
        <f t="shared" si="1"/>
        <v>0</v>
      </c>
    </row>
    <row r="38" spans="1:10" s="3" customFormat="1" ht="38.25" customHeight="1" hidden="1">
      <c r="A38" s="60" t="s">
        <v>7</v>
      </c>
      <c r="B38" s="62" t="s">
        <v>6</v>
      </c>
      <c r="C38" s="57" t="s">
        <v>117</v>
      </c>
      <c r="D38" s="46"/>
      <c r="E38" s="46"/>
      <c r="F38" s="46">
        <f t="shared" si="3"/>
        <v>0</v>
      </c>
      <c r="G38" s="46"/>
      <c r="H38" s="46"/>
      <c r="I38" s="46">
        <f t="shared" si="4"/>
        <v>0</v>
      </c>
      <c r="J38" s="29">
        <f t="shared" si="1"/>
        <v>0</v>
      </c>
    </row>
    <row r="39" spans="1:10" s="3" customFormat="1" ht="30.75" customHeight="1" hidden="1">
      <c r="A39" s="60" t="s">
        <v>48</v>
      </c>
      <c r="B39" s="62" t="s">
        <v>49</v>
      </c>
      <c r="C39" s="57" t="s">
        <v>50</v>
      </c>
      <c r="D39" s="46"/>
      <c r="E39" s="46"/>
      <c r="F39" s="46">
        <f t="shared" si="3"/>
        <v>0</v>
      </c>
      <c r="G39" s="46"/>
      <c r="H39" s="46"/>
      <c r="I39" s="46">
        <f t="shared" si="4"/>
        <v>0</v>
      </c>
      <c r="J39" s="29">
        <f t="shared" si="1"/>
        <v>0</v>
      </c>
    </row>
    <row r="40" spans="1:10" s="3" customFormat="1" ht="30" customHeight="1" hidden="1">
      <c r="A40" s="60" t="s">
        <v>8</v>
      </c>
      <c r="B40" s="62" t="s">
        <v>9</v>
      </c>
      <c r="C40" s="57" t="s">
        <v>126</v>
      </c>
      <c r="D40" s="46"/>
      <c r="E40" s="46"/>
      <c r="F40" s="46">
        <f t="shared" si="3"/>
        <v>0</v>
      </c>
      <c r="G40" s="46"/>
      <c r="H40" s="46"/>
      <c r="I40" s="46">
        <f t="shared" si="4"/>
        <v>0</v>
      </c>
      <c r="J40" s="29">
        <f t="shared" si="1"/>
        <v>0</v>
      </c>
    </row>
    <row r="41" spans="1:10" s="3" customFormat="1" ht="41.25" customHeight="1" hidden="1">
      <c r="A41" s="60" t="s">
        <v>131</v>
      </c>
      <c r="B41" s="66" t="s">
        <v>132</v>
      </c>
      <c r="C41" s="64" t="s">
        <v>133</v>
      </c>
      <c r="D41" s="46"/>
      <c r="E41" s="46"/>
      <c r="F41" s="46">
        <f>D41+E41</f>
        <v>0</v>
      </c>
      <c r="G41" s="46"/>
      <c r="H41" s="46"/>
      <c r="I41" s="46">
        <f>G41+H41</f>
        <v>0</v>
      </c>
      <c r="J41" s="29">
        <f>F41+I41</f>
        <v>0</v>
      </c>
    </row>
    <row r="42" spans="1:10" s="3" customFormat="1" ht="65.25" customHeight="1" hidden="1">
      <c r="A42" s="99" t="s">
        <v>83</v>
      </c>
      <c r="B42" s="121" t="s">
        <v>84</v>
      </c>
      <c r="C42" s="64" t="s">
        <v>85</v>
      </c>
      <c r="D42" s="46"/>
      <c r="E42" s="46"/>
      <c r="F42" s="46">
        <f t="shared" si="3"/>
        <v>0</v>
      </c>
      <c r="G42" s="46"/>
      <c r="H42" s="46"/>
      <c r="I42" s="46">
        <f t="shared" si="4"/>
        <v>0</v>
      </c>
      <c r="J42" s="29">
        <f t="shared" si="1"/>
        <v>0</v>
      </c>
    </row>
    <row r="43" spans="1:10" s="3" customFormat="1" ht="26.25" customHeight="1" hidden="1">
      <c r="A43" s="99"/>
      <c r="B43" s="121"/>
      <c r="C43" s="64" t="s">
        <v>109</v>
      </c>
      <c r="D43" s="46"/>
      <c r="E43" s="46"/>
      <c r="F43" s="46">
        <f t="shared" si="3"/>
        <v>0</v>
      </c>
      <c r="G43" s="46"/>
      <c r="H43" s="46"/>
      <c r="I43" s="46">
        <f t="shared" si="4"/>
        <v>0</v>
      </c>
      <c r="J43" s="29">
        <f t="shared" si="1"/>
        <v>0</v>
      </c>
    </row>
    <row r="44" spans="1:10" s="3" customFormat="1" ht="36" customHeight="1" hidden="1">
      <c r="A44" s="60" t="s">
        <v>106</v>
      </c>
      <c r="B44" s="62" t="s">
        <v>107</v>
      </c>
      <c r="C44" s="64" t="s">
        <v>114</v>
      </c>
      <c r="D44" s="46"/>
      <c r="E44" s="46"/>
      <c r="F44" s="46">
        <f t="shared" si="3"/>
        <v>0</v>
      </c>
      <c r="G44" s="46"/>
      <c r="H44" s="46"/>
      <c r="I44" s="46">
        <f t="shared" si="4"/>
        <v>0</v>
      </c>
      <c r="J44" s="47">
        <f t="shared" si="1"/>
        <v>0</v>
      </c>
    </row>
    <row r="45" spans="1:10" s="4" customFormat="1" ht="53.25" customHeight="1" hidden="1">
      <c r="A45" s="101" t="s">
        <v>115</v>
      </c>
      <c r="B45" s="95" t="s">
        <v>116</v>
      </c>
      <c r="C45" s="57" t="s">
        <v>134</v>
      </c>
      <c r="D45" s="46"/>
      <c r="E45" s="46"/>
      <c r="F45" s="46">
        <f t="shared" si="3"/>
        <v>0</v>
      </c>
      <c r="G45" s="46"/>
      <c r="H45" s="46"/>
      <c r="I45" s="46">
        <f t="shared" si="4"/>
        <v>0</v>
      </c>
      <c r="J45" s="29">
        <f t="shared" si="1"/>
        <v>0</v>
      </c>
    </row>
    <row r="46" spans="1:10" s="4" customFormat="1" ht="33" customHeight="1" hidden="1">
      <c r="A46" s="101"/>
      <c r="B46" s="95"/>
      <c r="C46" s="57" t="s">
        <v>121</v>
      </c>
      <c r="D46" s="46"/>
      <c r="E46" s="46"/>
      <c r="F46" s="46">
        <f t="shared" si="3"/>
        <v>0</v>
      </c>
      <c r="G46" s="46"/>
      <c r="H46" s="46"/>
      <c r="I46" s="46">
        <f t="shared" si="4"/>
        <v>0</v>
      </c>
      <c r="J46" s="29">
        <f t="shared" si="1"/>
        <v>0</v>
      </c>
    </row>
    <row r="47" spans="1:10" s="3" customFormat="1" ht="41.25" customHeight="1">
      <c r="A47" s="81" t="s">
        <v>86</v>
      </c>
      <c r="B47" s="82" t="s">
        <v>143</v>
      </c>
      <c r="C47" s="83"/>
      <c r="D47" s="84">
        <f>D50+D51+D55+D56+D57+D63+D64+D65+D67+D68+D76+D53+D69+D77+D79+D70+D78+D80+D59</f>
        <v>415266</v>
      </c>
      <c r="E47" s="84">
        <f>E50+E51+E55+E56+E57+E63+E64+E65+E67+E68+E76+E53+E69+E77+E79+E70+E78+E80+E59</f>
        <v>310070</v>
      </c>
      <c r="F47" s="84">
        <f>D47+E47</f>
        <v>725336</v>
      </c>
      <c r="G47" s="84">
        <f>G50+G51+G55+G56+G57+G63+G64+G65+G67+G68+G76+G53+G69+G77+G79+G70+G78+G80+G59</f>
        <v>534338.85</v>
      </c>
      <c r="H47" s="84">
        <f>H50+H51+H55+H56+H57+H63+H64+H65+H67+H68+H76+H53+H69+H77+H79+H70+H78+H80+H59</f>
        <v>44660</v>
      </c>
      <c r="I47" s="84">
        <f>G47+H47</f>
        <v>578998.85</v>
      </c>
      <c r="J47" s="84">
        <f t="shared" si="1"/>
        <v>1304334.85</v>
      </c>
    </row>
    <row r="48" spans="1:10" s="7" customFormat="1" ht="19.5" customHeight="1">
      <c r="A48" s="103" t="s">
        <v>47</v>
      </c>
      <c r="B48" s="103"/>
      <c r="C48" s="67"/>
      <c r="D48" s="49">
        <f>D71+D52+D58+D54+D60</f>
        <v>25062</v>
      </c>
      <c r="E48" s="49">
        <f>E71+E52+E58+E54+E60</f>
        <v>119130</v>
      </c>
      <c r="F48" s="47">
        <f aca="true" t="shared" si="5" ref="F48:F101">D48+E48</f>
        <v>144192</v>
      </c>
      <c r="G48" s="49">
        <f>G71+G52+G58+G54+G60</f>
        <v>89200</v>
      </c>
      <c r="H48" s="49">
        <f>H71+H52+H58+H54+H60</f>
        <v>120200</v>
      </c>
      <c r="I48" s="47">
        <f>G48+H48</f>
        <v>209400</v>
      </c>
      <c r="J48" s="29">
        <f t="shared" si="1"/>
        <v>353592</v>
      </c>
    </row>
    <row r="49" spans="1:10" s="7" customFormat="1" ht="19.5" customHeight="1" hidden="1">
      <c r="A49" s="103" t="s">
        <v>62</v>
      </c>
      <c r="B49" s="103"/>
      <c r="C49" s="67"/>
      <c r="D49" s="49"/>
      <c r="E49" s="49"/>
      <c r="F49" s="47">
        <f t="shared" si="5"/>
        <v>0</v>
      </c>
      <c r="G49" s="49"/>
      <c r="H49" s="49"/>
      <c r="I49" s="47">
        <f>G49+H49</f>
        <v>0</v>
      </c>
      <c r="J49" s="29">
        <f t="shared" si="1"/>
        <v>0</v>
      </c>
    </row>
    <row r="50" spans="1:10" s="3" customFormat="1" ht="32.25" customHeight="1">
      <c r="A50" s="99" t="s">
        <v>26</v>
      </c>
      <c r="B50" s="121" t="s">
        <v>10</v>
      </c>
      <c r="C50" s="57" t="s">
        <v>87</v>
      </c>
      <c r="D50" s="46">
        <v>173200</v>
      </c>
      <c r="E50" s="46">
        <v>-173200</v>
      </c>
      <c r="F50" s="47">
        <f t="shared" si="5"/>
        <v>0</v>
      </c>
      <c r="G50" s="46">
        <v>50540</v>
      </c>
      <c r="H50" s="46">
        <v>-50540</v>
      </c>
      <c r="I50" s="47">
        <f aca="true" t="shared" si="6" ref="I50:I80">G50+H50</f>
        <v>0</v>
      </c>
      <c r="J50" s="29">
        <f t="shared" si="1"/>
        <v>0</v>
      </c>
    </row>
    <row r="51" spans="1:10" s="3" customFormat="1" ht="22.5" customHeight="1">
      <c r="A51" s="99"/>
      <c r="B51" s="121"/>
      <c r="C51" s="57" t="s">
        <v>88</v>
      </c>
      <c r="D51" s="46">
        <v>25062</v>
      </c>
      <c r="E51" s="46"/>
      <c r="F51" s="47">
        <f t="shared" si="5"/>
        <v>25062</v>
      </c>
      <c r="G51" s="46"/>
      <c r="H51" s="46">
        <v>45000</v>
      </c>
      <c r="I51" s="47">
        <f t="shared" si="6"/>
        <v>45000</v>
      </c>
      <c r="J51" s="29">
        <f t="shared" si="1"/>
        <v>70062</v>
      </c>
    </row>
    <row r="52" spans="1:10" s="3" customFormat="1" ht="21" customHeight="1">
      <c r="A52" s="99"/>
      <c r="B52" s="121"/>
      <c r="C52" s="68" t="s">
        <v>47</v>
      </c>
      <c r="D52" s="52">
        <v>25062</v>
      </c>
      <c r="E52" s="52"/>
      <c r="F52" s="47">
        <f t="shared" si="5"/>
        <v>25062</v>
      </c>
      <c r="G52" s="52"/>
      <c r="H52" s="52">
        <v>45000</v>
      </c>
      <c r="I52" s="53">
        <f t="shared" si="6"/>
        <v>45000</v>
      </c>
      <c r="J52" s="48">
        <f t="shared" si="1"/>
        <v>70062</v>
      </c>
    </row>
    <row r="53" spans="1:10" s="3" customFormat="1" ht="33" customHeight="1">
      <c r="A53" s="99"/>
      <c r="B53" s="121"/>
      <c r="C53" s="57" t="s">
        <v>138</v>
      </c>
      <c r="D53" s="46"/>
      <c r="E53" s="46">
        <v>44680</v>
      </c>
      <c r="F53" s="47">
        <f t="shared" si="5"/>
        <v>44680</v>
      </c>
      <c r="G53" s="46">
        <v>89200</v>
      </c>
      <c r="H53" s="46"/>
      <c r="I53" s="47">
        <f t="shared" si="6"/>
        <v>89200</v>
      </c>
      <c r="J53" s="29">
        <f t="shared" si="1"/>
        <v>133880</v>
      </c>
    </row>
    <row r="54" spans="1:10" s="3" customFormat="1" ht="23.25" customHeight="1">
      <c r="A54" s="99"/>
      <c r="B54" s="121"/>
      <c r="C54" s="68" t="s">
        <v>47</v>
      </c>
      <c r="D54" s="46"/>
      <c r="E54" s="46">
        <v>44680</v>
      </c>
      <c r="F54" s="47">
        <f t="shared" si="5"/>
        <v>44680</v>
      </c>
      <c r="G54" s="46">
        <v>89200</v>
      </c>
      <c r="H54" s="46"/>
      <c r="I54" s="47">
        <f t="shared" si="6"/>
        <v>89200</v>
      </c>
      <c r="J54" s="29">
        <f t="shared" si="1"/>
        <v>133880</v>
      </c>
    </row>
    <row r="55" spans="1:10" s="3" customFormat="1" ht="49.5" customHeight="1">
      <c r="A55" s="99"/>
      <c r="B55" s="121"/>
      <c r="C55" s="57" t="s">
        <v>89</v>
      </c>
      <c r="D55" s="46">
        <v>11600</v>
      </c>
      <c r="E55" s="46">
        <v>-11600</v>
      </c>
      <c r="F55" s="47">
        <f t="shared" si="5"/>
        <v>0</v>
      </c>
      <c r="G55" s="46">
        <v>25000</v>
      </c>
      <c r="H55" s="46">
        <v>-25000</v>
      </c>
      <c r="I55" s="47">
        <f t="shared" si="6"/>
        <v>0</v>
      </c>
      <c r="J55" s="29">
        <f t="shared" si="1"/>
        <v>0</v>
      </c>
    </row>
    <row r="56" spans="1:10" s="3" customFormat="1" ht="31.5" customHeight="1" hidden="1">
      <c r="A56" s="99"/>
      <c r="B56" s="121"/>
      <c r="C56" s="57" t="s">
        <v>112</v>
      </c>
      <c r="D56" s="46"/>
      <c r="E56" s="46"/>
      <c r="F56" s="47">
        <f t="shared" si="5"/>
        <v>0</v>
      </c>
      <c r="G56" s="46"/>
      <c r="H56" s="46"/>
      <c r="I56" s="47">
        <f t="shared" si="6"/>
        <v>0</v>
      </c>
      <c r="J56" s="29">
        <f t="shared" si="1"/>
        <v>0</v>
      </c>
    </row>
    <row r="57" spans="1:10" s="3" customFormat="1" ht="16.5" customHeight="1">
      <c r="A57" s="99"/>
      <c r="B57" s="121"/>
      <c r="C57" s="57" t="s">
        <v>110</v>
      </c>
      <c r="D57" s="46">
        <v>49200</v>
      </c>
      <c r="E57" s="46"/>
      <c r="F57" s="47">
        <f t="shared" si="5"/>
        <v>49200</v>
      </c>
      <c r="G57" s="46">
        <v>15000</v>
      </c>
      <c r="H57" s="46">
        <v>75200</v>
      </c>
      <c r="I57" s="47">
        <f t="shared" si="6"/>
        <v>90200</v>
      </c>
      <c r="J57" s="29">
        <f t="shared" si="1"/>
        <v>139400</v>
      </c>
    </row>
    <row r="58" spans="1:10" s="3" customFormat="1" ht="18.75" customHeight="1">
      <c r="A58" s="99"/>
      <c r="B58" s="121"/>
      <c r="C58" s="69" t="s">
        <v>47</v>
      </c>
      <c r="D58" s="52"/>
      <c r="E58" s="52"/>
      <c r="F58" s="47">
        <f t="shared" si="5"/>
        <v>0</v>
      </c>
      <c r="G58" s="52"/>
      <c r="H58" s="52">
        <v>75200</v>
      </c>
      <c r="I58" s="47">
        <f t="shared" si="6"/>
        <v>75200</v>
      </c>
      <c r="J58" s="29">
        <f t="shared" si="1"/>
        <v>75200</v>
      </c>
    </row>
    <row r="59" spans="1:10" s="3" customFormat="1" ht="47.25" customHeight="1">
      <c r="A59" s="99"/>
      <c r="B59" s="121"/>
      <c r="C59" s="57" t="s">
        <v>142</v>
      </c>
      <c r="D59" s="46"/>
      <c r="E59" s="46">
        <v>18450</v>
      </c>
      <c r="F59" s="47">
        <f t="shared" si="5"/>
        <v>18450</v>
      </c>
      <c r="G59" s="46"/>
      <c r="H59" s="46"/>
      <c r="I59" s="47"/>
      <c r="J59" s="29">
        <f t="shared" si="1"/>
        <v>18450</v>
      </c>
    </row>
    <row r="60" spans="1:10" s="3" customFormat="1" ht="18.75" customHeight="1">
      <c r="A60" s="99"/>
      <c r="B60" s="121"/>
      <c r="C60" s="69" t="s">
        <v>47</v>
      </c>
      <c r="D60" s="46"/>
      <c r="E60" s="46">
        <v>18450</v>
      </c>
      <c r="F60" s="47">
        <f t="shared" si="5"/>
        <v>18450</v>
      </c>
      <c r="G60" s="46"/>
      <c r="H60" s="46"/>
      <c r="I60" s="47"/>
      <c r="J60" s="29">
        <f t="shared" si="1"/>
        <v>18450</v>
      </c>
    </row>
    <row r="61" spans="1:10" s="3" customFormat="1" ht="21.75" customHeight="1" hidden="1">
      <c r="A61" s="99" t="s">
        <v>27</v>
      </c>
      <c r="B61" s="102" t="s">
        <v>11</v>
      </c>
      <c r="C61" s="57" t="s">
        <v>46</v>
      </c>
      <c r="D61" s="46"/>
      <c r="E61" s="46"/>
      <c r="F61" s="47">
        <f t="shared" si="5"/>
        <v>0</v>
      </c>
      <c r="G61" s="46"/>
      <c r="H61" s="46"/>
      <c r="I61" s="47">
        <f t="shared" si="6"/>
        <v>0</v>
      </c>
      <c r="J61" s="29">
        <f t="shared" si="1"/>
        <v>0</v>
      </c>
    </row>
    <row r="62" spans="1:10" s="3" customFormat="1" ht="21.75" customHeight="1" hidden="1">
      <c r="A62" s="99"/>
      <c r="B62" s="102"/>
      <c r="C62" s="57" t="s">
        <v>45</v>
      </c>
      <c r="D62" s="46"/>
      <c r="E62" s="46"/>
      <c r="F62" s="47">
        <f t="shared" si="5"/>
        <v>0</v>
      </c>
      <c r="G62" s="46"/>
      <c r="H62" s="46"/>
      <c r="I62" s="47">
        <f t="shared" si="6"/>
        <v>0</v>
      </c>
      <c r="J62" s="29">
        <f t="shared" si="1"/>
        <v>0</v>
      </c>
    </row>
    <row r="63" spans="1:10" s="3" customFormat="1" ht="32.25" customHeight="1">
      <c r="A63" s="99"/>
      <c r="B63" s="102"/>
      <c r="C63" s="57" t="s">
        <v>90</v>
      </c>
      <c r="D63" s="46">
        <v>51942</v>
      </c>
      <c r="E63" s="46"/>
      <c r="F63" s="47">
        <f t="shared" si="5"/>
        <v>51942</v>
      </c>
      <c r="G63" s="46"/>
      <c r="H63" s="46"/>
      <c r="I63" s="47">
        <f t="shared" si="6"/>
        <v>0</v>
      </c>
      <c r="J63" s="29">
        <f t="shared" si="1"/>
        <v>51942</v>
      </c>
    </row>
    <row r="64" spans="1:10" s="3" customFormat="1" ht="25.5" customHeight="1" hidden="1">
      <c r="A64" s="99" t="s">
        <v>28</v>
      </c>
      <c r="B64" s="102" t="s">
        <v>16</v>
      </c>
      <c r="C64" s="57" t="s">
        <v>45</v>
      </c>
      <c r="D64" s="46"/>
      <c r="E64" s="46"/>
      <c r="F64" s="47">
        <f t="shared" si="5"/>
        <v>0</v>
      </c>
      <c r="G64" s="46"/>
      <c r="H64" s="46"/>
      <c r="I64" s="47">
        <f t="shared" si="6"/>
        <v>0</v>
      </c>
      <c r="J64" s="29">
        <f t="shared" si="1"/>
        <v>0</v>
      </c>
    </row>
    <row r="65" spans="1:10" s="3" customFormat="1" ht="32.25" customHeight="1" hidden="1">
      <c r="A65" s="99"/>
      <c r="B65" s="102"/>
      <c r="C65" s="57" t="s">
        <v>71</v>
      </c>
      <c r="D65" s="46"/>
      <c r="E65" s="46"/>
      <c r="F65" s="47">
        <f t="shared" si="5"/>
        <v>0</v>
      </c>
      <c r="G65" s="46"/>
      <c r="H65" s="46"/>
      <c r="I65" s="47">
        <f t="shared" si="6"/>
        <v>0</v>
      </c>
      <c r="J65" s="29">
        <f t="shared" si="1"/>
        <v>0</v>
      </c>
    </row>
    <row r="66" spans="1:10" s="3" customFormat="1" ht="27" customHeight="1" hidden="1">
      <c r="A66" s="99"/>
      <c r="B66" s="102"/>
      <c r="C66" s="57" t="s">
        <v>46</v>
      </c>
      <c r="D66" s="46"/>
      <c r="E66" s="46"/>
      <c r="F66" s="47">
        <f t="shared" si="5"/>
        <v>0</v>
      </c>
      <c r="G66" s="46"/>
      <c r="H66" s="46"/>
      <c r="I66" s="47">
        <f t="shared" si="6"/>
        <v>0</v>
      </c>
      <c r="J66" s="29">
        <f t="shared" si="1"/>
        <v>0</v>
      </c>
    </row>
    <row r="67" spans="1:10" s="3" customFormat="1" ht="21" customHeight="1">
      <c r="A67" s="65" t="s">
        <v>32</v>
      </c>
      <c r="B67" s="70" t="s">
        <v>2</v>
      </c>
      <c r="C67" s="64" t="s">
        <v>144</v>
      </c>
      <c r="D67" s="46">
        <v>9700</v>
      </c>
      <c r="E67" s="46"/>
      <c r="F67" s="47">
        <f t="shared" si="5"/>
        <v>9700</v>
      </c>
      <c r="G67" s="46"/>
      <c r="H67" s="46"/>
      <c r="I67" s="47">
        <f t="shared" si="6"/>
        <v>0</v>
      </c>
      <c r="J67" s="29">
        <f t="shared" si="1"/>
        <v>9700</v>
      </c>
    </row>
    <row r="68" spans="1:10" s="3" customFormat="1" ht="37.5" customHeight="1" hidden="1">
      <c r="A68" s="65" t="s">
        <v>59</v>
      </c>
      <c r="B68" s="63" t="s">
        <v>60</v>
      </c>
      <c r="C68" s="57" t="s">
        <v>45</v>
      </c>
      <c r="D68" s="46"/>
      <c r="E68" s="46"/>
      <c r="F68" s="47">
        <f t="shared" si="5"/>
        <v>0</v>
      </c>
      <c r="G68" s="46"/>
      <c r="H68" s="46"/>
      <c r="I68" s="47">
        <f t="shared" si="6"/>
        <v>0</v>
      </c>
      <c r="J68" s="29">
        <f t="shared" si="1"/>
        <v>0</v>
      </c>
    </row>
    <row r="69" spans="1:10" s="4" customFormat="1" ht="28.5" customHeight="1">
      <c r="A69" s="101" t="s">
        <v>33</v>
      </c>
      <c r="B69" s="119" t="s">
        <v>12</v>
      </c>
      <c r="C69" s="63" t="s">
        <v>129</v>
      </c>
      <c r="D69" s="46">
        <v>14000</v>
      </c>
      <c r="E69" s="46"/>
      <c r="F69" s="47">
        <f t="shared" si="5"/>
        <v>14000</v>
      </c>
      <c r="G69" s="46"/>
      <c r="H69" s="46"/>
      <c r="I69" s="47">
        <f t="shared" si="6"/>
        <v>0</v>
      </c>
      <c r="J69" s="29">
        <f t="shared" si="1"/>
        <v>14000</v>
      </c>
    </row>
    <row r="70" spans="1:10" s="4" customFormat="1" ht="19.5" customHeight="1">
      <c r="A70" s="101"/>
      <c r="B70" s="120"/>
      <c r="C70" s="64" t="s">
        <v>153</v>
      </c>
      <c r="D70" s="46"/>
      <c r="E70" s="46">
        <v>431740</v>
      </c>
      <c r="F70" s="47">
        <f t="shared" si="5"/>
        <v>431740</v>
      </c>
      <c r="G70" s="46"/>
      <c r="H70" s="46"/>
      <c r="I70" s="47">
        <f t="shared" si="6"/>
        <v>0</v>
      </c>
      <c r="J70" s="29">
        <f t="shared" si="1"/>
        <v>431740</v>
      </c>
    </row>
    <row r="71" spans="2:10" s="4" customFormat="1" ht="20.25" customHeight="1">
      <c r="B71" s="94"/>
      <c r="C71" s="91" t="s">
        <v>47</v>
      </c>
      <c r="D71" s="54"/>
      <c r="E71" s="46">
        <v>56000</v>
      </c>
      <c r="F71" s="47">
        <f>D71+E71</f>
        <v>56000</v>
      </c>
      <c r="G71" s="46"/>
      <c r="H71" s="46"/>
      <c r="I71" s="47">
        <f t="shared" si="6"/>
        <v>0</v>
      </c>
      <c r="J71" s="29">
        <f t="shared" si="1"/>
        <v>56000</v>
      </c>
    </row>
    <row r="72" spans="1:10" s="4" customFormat="1" ht="34.5" customHeight="1" hidden="1">
      <c r="A72" s="65" t="s">
        <v>53</v>
      </c>
      <c r="B72" s="63" t="s">
        <v>54</v>
      </c>
      <c r="C72" s="63" t="s">
        <v>61</v>
      </c>
      <c r="D72" s="46"/>
      <c r="E72" s="46"/>
      <c r="F72" s="47">
        <f t="shared" si="5"/>
        <v>0</v>
      </c>
      <c r="G72" s="46"/>
      <c r="H72" s="46"/>
      <c r="I72" s="47">
        <f t="shared" si="6"/>
        <v>0</v>
      </c>
      <c r="J72" s="29">
        <f t="shared" si="1"/>
        <v>0</v>
      </c>
    </row>
    <row r="73" spans="1:10" s="6" customFormat="1" ht="19.5" customHeight="1" hidden="1">
      <c r="A73" s="103" t="s">
        <v>47</v>
      </c>
      <c r="B73" s="103"/>
      <c r="C73" s="67"/>
      <c r="D73" s="54"/>
      <c r="E73" s="54"/>
      <c r="F73" s="47">
        <f t="shared" si="5"/>
        <v>0</v>
      </c>
      <c r="G73" s="54"/>
      <c r="H73" s="54"/>
      <c r="I73" s="47">
        <f t="shared" si="6"/>
        <v>0</v>
      </c>
      <c r="J73" s="29">
        <f t="shared" si="1"/>
        <v>0</v>
      </c>
    </row>
    <row r="74" spans="1:10" s="4" customFormat="1" ht="36.75" customHeight="1" hidden="1">
      <c r="A74" s="60" t="s">
        <v>56</v>
      </c>
      <c r="B74" s="61" t="s">
        <v>57</v>
      </c>
      <c r="C74" s="57"/>
      <c r="D74" s="46"/>
      <c r="E74" s="46"/>
      <c r="F74" s="47">
        <f t="shared" si="5"/>
        <v>0</v>
      </c>
      <c r="G74" s="46"/>
      <c r="H74" s="46"/>
      <c r="I74" s="47">
        <f t="shared" si="6"/>
        <v>0</v>
      </c>
      <c r="J74" s="29">
        <f t="shared" si="1"/>
        <v>0</v>
      </c>
    </row>
    <row r="75" spans="1:10" s="6" customFormat="1" ht="16.5" customHeight="1" hidden="1">
      <c r="A75" s="103" t="s">
        <v>47</v>
      </c>
      <c r="B75" s="103"/>
      <c r="C75" s="67"/>
      <c r="D75" s="54"/>
      <c r="E75" s="54"/>
      <c r="F75" s="47">
        <f t="shared" si="5"/>
        <v>0</v>
      </c>
      <c r="G75" s="54"/>
      <c r="H75" s="54"/>
      <c r="I75" s="47">
        <f t="shared" si="6"/>
        <v>0</v>
      </c>
      <c r="J75" s="29">
        <f t="shared" si="1"/>
        <v>0</v>
      </c>
    </row>
    <row r="76" spans="1:10" s="3" customFormat="1" ht="41.25" customHeight="1">
      <c r="A76" s="60" t="s">
        <v>13</v>
      </c>
      <c r="B76" s="62" t="s">
        <v>14</v>
      </c>
      <c r="C76" s="57" t="s">
        <v>142</v>
      </c>
      <c r="D76" s="46">
        <v>75000</v>
      </c>
      <c r="E76" s="46"/>
      <c r="F76" s="47">
        <f t="shared" si="5"/>
        <v>75000</v>
      </c>
      <c r="G76" s="46"/>
      <c r="H76" s="46"/>
      <c r="I76" s="47">
        <f t="shared" si="6"/>
        <v>0</v>
      </c>
      <c r="J76" s="29">
        <f t="shared" si="1"/>
        <v>75000</v>
      </c>
    </row>
    <row r="77" spans="1:10" s="3" customFormat="1" ht="36" customHeight="1" hidden="1">
      <c r="A77" s="99" t="s">
        <v>79</v>
      </c>
      <c r="B77" s="102" t="s">
        <v>118</v>
      </c>
      <c r="C77" s="64" t="s">
        <v>64</v>
      </c>
      <c r="D77" s="46"/>
      <c r="E77" s="46"/>
      <c r="F77" s="47">
        <f t="shared" si="5"/>
        <v>0</v>
      </c>
      <c r="G77" s="46"/>
      <c r="H77" s="46"/>
      <c r="I77" s="47">
        <f t="shared" si="6"/>
        <v>0</v>
      </c>
      <c r="J77" s="29">
        <f t="shared" si="1"/>
        <v>0</v>
      </c>
    </row>
    <row r="78" spans="1:10" s="3" customFormat="1" ht="26.25" customHeight="1">
      <c r="A78" s="99"/>
      <c r="B78" s="102"/>
      <c r="C78" s="63" t="s">
        <v>129</v>
      </c>
      <c r="D78" s="46">
        <v>540</v>
      </c>
      <c r="E78" s="46"/>
      <c r="F78" s="47">
        <f t="shared" si="5"/>
        <v>540</v>
      </c>
      <c r="G78" s="46"/>
      <c r="H78" s="46"/>
      <c r="I78" s="47">
        <f t="shared" si="6"/>
        <v>0</v>
      </c>
      <c r="J78" s="29">
        <f t="shared" si="1"/>
        <v>540</v>
      </c>
    </row>
    <row r="79" spans="1:10" s="3" customFormat="1" ht="36" customHeight="1">
      <c r="A79" s="99"/>
      <c r="B79" s="102"/>
      <c r="C79" s="57" t="s">
        <v>142</v>
      </c>
      <c r="D79" s="46">
        <v>5022</v>
      </c>
      <c r="E79" s="55"/>
      <c r="F79" s="47">
        <f t="shared" si="5"/>
        <v>5022</v>
      </c>
      <c r="G79" s="55"/>
      <c r="H79" s="55"/>
      <c r="I79" s="47">
        <f t="shared" si="6"/>
        <v>0</v>
      </c>
      <c r="J79" s="29">
        <f t="shared" si="1"/>
        <v>5022</v>
      </c>
    </row>
    <row r="80" spans="1:10" s="3" customFormat="1" ht="30.75" customHeight="1">
      <c r="A80" s="60" t="s">
        <v>53</v>
      </c>
      <c r="B80" s="66" t="s">
        <v>54</v>
      </c>
      <c r="C80" s="57" t="s">
        <v>110</v>
      </c>
      <c r="D80" s="46"/>
      <c r="E80" s="55"/>
      <c r="F80" s="47">
        <f>D80+E80</f>
        <v>0</v>
      </c>
      <c r="G80" s="55">
        <v>354598.85</v>
      </c>
      <c r="H80" s="55"/>
      <c r="I80" s="47">
        <f t="shared" si="6"/>
        <v>354598.85</v>
      </c>
      <c r="J80" s="47">
        <f>F80+I80</f>
        <v>354598.85</v>
      </c>
    </row>
    <row r="81" spans="1:10" s="3" customFormat="1" ht="41.25" customHeight="1">
      <c r="A81" s="78" t="s">
        <v>96</v>
      </c>
      <c r="B81" s="79" t="s">
        <v>145</v>
      </c>
      <c r="C81" s="85"/>
      <c r="D81" s="80">
        <f>D82+D83+D84+D85+D86+D87+D90+D93+D95+D94+D88+D91+D97+D89+D92+D96</f>
        <v>160178</v>
      </c>
      <c r="E81" s="80">
        <f>E82+E83+E84+E85+E86+E87+E90+E93+E95+E94+E88+E91+E97+E89+E92+E96</f>
        <v>26222</v>
      </c>
      <c r="F81" s="80">
        <f t="shared" si="5"/>
        <v>186400</v>
      </c>
      <c r="G81" s="80">
        <f>G82+G83+G84+G85+G86+G87+G90+G93+G95+G94+G88+G91+G97+G89+G92+G96</f>
        <v>0</v>
      </c>
      <c r="H81" s="80">
        <f>H82+H83+H84+H85+H86+H87+H90+H93+H95+H94+H88+H91+H97+H89+H92+H96</f>
        <v>0</v>
      </c>
      <c r="I81" s="80">
        <f aca="true" t="shared" si="7" ref="I81:I101">G81+H81</f>
        <v>0</v>
      </c>
      <c r="J81" s="86">
        <f t="shared" si="1"/>
        <v>186400</v>
      </c>
    </row>
    <row r="82" spans="1:10" s="3" customFormat="1" ht="52.5" customHeight="1">
      <c r="A82" s="99" t="s">
        <v>29</v>
      </c>
      <c r="B82" s="102" t="s">
        <v>15</v>
      </c>
      <c r="C82" s="64" t="s">
        <v>146</v>
      </c>
      <c r="D82" s="46">
        <v>18833</v>
      </c>
      <c r="E82" s="46"/>
      <c r="F82" s="47">
        <f t="shared" si="5"/>
        <v>18833</v>
      </c>
      <c r="G82" s="46"/>
      <c r="H82" s="46"/>
      <c r="I82" s="47">
        <f t="shared" si="7"/>
        <v>0</v>
      </c>
      <c r="J82" s="29">
        <f t="shared" si="1"/>
        <v>18833</v>
      </c>
    </row>
    <row r="83" spans="1:10" s="3" customFormat="1" ht="39.75" customHeight="1" hidden="1">
      <c r="A83" s="99"/>
      <c r="B83" s="102"/>
      <c r="C83" s="57" t="s">
        <v>72</v>
      </c>
      <c r="D83" s="46"/>
      <c r="E83" s="46"/>
      <c r="F83" s="47">
        <f t="shared" si="5"/>
        <v>0</v>
      </c>
      <c r="G83" s="46"/>
      <c r="H83" s="46"/>
      <c r="I83" s="47">
        <f t="shared" si="7"/>
        <v>0</v>
      </c>
      <c r="J83" s="29">
        <f t="shared" si="1"/>
        <v>0</v>
      </c>
    </row>
    <row r="84" spans="1:10" s="3" customFormat="1" ht="33" customHeight="1">
      <c r="A84" s="99"/>
      <c r="B84" s="102"/>
      <c r="C84" s="64" t="s">
        <v>147</v>
      </c>
      <c r="D84" s="46">
        <v>42700</v>
      </c>
      <c r="E84" s="46"/>
      <c r="F84" s="47">
        <f t="shared" si="5"/>
        <v>42700</v>
      </c>
      <c r="G84" s="46"/>
      <c r="H84" s="46"/>
      <c r="I84" s="47">
        <f t="shared" si="7"/>
        <v>0</v>
      </c>
      <c r="J84" s="29">
        <f t="shared" si="1"/>
        <v>42700</v>
      </c>
    </row>
    <row r="85" spans="1:10" s="3" customFormat="1" ht="33" customHeight="1" hidden="1">
      <c r="A85" s="99"/>
      <c r="B85" s="102"/>
      <c r="C85" s="57" t="s">
        <v>91</v>
      </c>
      <c r="D85" s="46"/>
      <c r="E85" s="46"/>
      <c r="F85" s="47">
        <f t="shared" si="5"/>
        <v>0</v>
      </c>
      <c r="G85" s="46"/>
      <c r="H85" s="46"/>
      <c r="I85" s="47">
        <f t="shared" si="7"/>
        <v>0</v>
      </c>
      <c r="J85" s="29">
        <f t="shared" si="1"/>
        <v>0</v>
      </c>
    </row>
    <row r="86" spans="1:10" s="3" customFormat="1" ht="46.5" customHeight="1" hidden="1">
      <c r="A86" s="99"/>
      <c r="B86" s="102"/>
      <c r="C86" s="57" t="s">
        <v>92</v>
      </c>
      <c r="D86" s="46"/>
      <c r="E86" s="46"/>
      <c r="F86" s="47">
        <f t="shared" si="5"/>
        <v>0</v>
      </c>
      <c r="G86" s="46"/>
      <c r="H86" s="46"/>
      <c r="I86" s="47">
        <f t="shared" si="7"/>
        <v>0</v>
      </c>
      <c r="J86" s="29">
        <f t="shared" si="1"/>
        <v>0</v>
      </c>
    </row>
    <row r="87" spans="1:10" s="3" customFormat="1" ht="30.75" customHeight="1" hidden="1">
      <c r="A87" s="99"/>
      <c r="B87" s="102"/>
      <c r="C87" s="57" t="s">
        <v>93</v>
      </c>
      <c r="D87" s="46"/>
      <c r="E87" s="46"/>
      <c r="F87" s="47">
        <f t="shared" si="5"/>
        <v>0</v>
      </c>
      <c r="G87" s="46"/>
      <c r="H87" s="46"/>
      <c r="I87" s="47">
        <f t="shared" si="7"/>
        <v>0</v>
      </c>
      <c r="J87" s="29">
        <f t="shared" si="1"/>
        <v>0</v>
      </c>
    </row>
    <row r="88" spans="1:10" s="3" customFormat="1" ht="35.25" customHeight="1">
      <c r="A88" s="99"/>
      <c r="B88" s="102"/>
      <c r="C88" s="63" t="s">
        <v>148</v>
      </c>
      <c r="D88" s="46">
        <v>1000</v>
      </c>
      <c r="E88" s="46"/>
      <c r="F88" s="47">
        <f t="shared" si="5"/>
        <v>1000</v>
      </c>
      <c r="G88" s="46"/>
      <c r="H88" s="46"/>
      <c r="I88" s="47">
        <f t="shared" si="7"/>
        <v>0</v>
      </c>
      <c r="J88" s="29">
        <f t="shared" si="1"/>
        <v>1000</v>
      </c>
    </row>
    <row r="89" spans="1:10" s="3" customFormat="1" ht="35.25" customHeight="1">
      <c r="A89" s="99"/>
      <c r="B89" s="102"/>
      <c r="C89" s="63" t="s">
        <v>129</v>
      </c>
      <c r="D89" s="46">
        <v>2400</v>
      </c>
      <c r="E89" s="46"/>
      <c r="F89" s="47">
        <f t="shared" si="5"/>
        <v>2400</v>
      </c>
      <c r="G89" s="46"/>
      <c r="H89" s="46"/>
      <c r="I89" s="47">
        <f t="shared" si="7"/>
        <v>0</v>
      </c>
      <c r="J89" s="29">
        <f t="shared" si="1"/>
        <v>2400</v>
      </c>
    </row>
    <row r="90" spans="1:10" s="3" customFormat="1" ht="31.5" customHeight="1" hidden="1">
      <c r="A90" s="99"/>
      <c r="B90" s="102"/>
      <c r="C90" s="57" t="s">
        <v>64</v>
      </c>
      <c r="D90" s="46"/>
      <c r="E90" s="46"/>
      <c r="F90" s="47">
        <f t="shared" si="5"/>
        <v>0</v>
      </c>
      <c r="G90" s="46"/>
      <c r="H90" s="46"/>
      <c r="I90" s="47">
        <f t="shared" si="7"/>
        <v>0</v>
      </c>
      <c r="J90" s="29">
        <f t="shared" si="1"/>
        <v>0</v>
      </c>
    </row>
    <row r="91" spans="1:10" s="3" customFormat="1" ht="43.5" customHeight="1">
      <c r="A91" s="99" t="s">
        <v>34</v>
      </c>
      <c r="B91" s="102" t="s">
        <v>65</v>
      </c>
      <c r="C91" s="63" t="s">
        <v>148</v>
      </c>
      <c r="D91" s="46">
        <v>2474</v>
      </c>
      <c r="E91" s="46"/>
      <c r="F91" s="47">
        <f t="shared" si="5"/>
        <v>2474</v>
      </c>
      <c r="G91" s="46"/>
      <c r="H91" s="46"/>
      <c r="I91" s="47">
        <f t="shared" si="7"/>
        <v>0</v>
      </c>
      <c r="J91" s="29">
        <f t="shared" si="1"/>
        <v>2474</v>
      </c>
    </row>
    <row r="92" spans="1:10" s="3" customFormat="1" ht="21.75" customHeight="1">
      <c r="A92" s="99"/>
      <c r="B92" s="102"/>
      <c r="C92" s="63" t="s">
        <v>129</v>
      </c>
      <c r="D92" s="46">
        <v>19583</v>
      </c>
      <c r="E92" s="46"/>
      <c r="F92" s="47">
        <f t="shared" si="5"/>
        <v>19583</v>
      </c>
      <c r="G92" s="46"/>
      <c r="H92" s="46"/>
      <c r="I92" s="47">
        <f t="shared" si="7"/>
        <v>0</v>
      </c>
      <c r="J92" s="29">
        <f t="shared" si="1"/>
        <v>19583</v>
      </c>
    </row>
    <row r="93" spans="1:10" s="3" customFormat="1" ht="39" customHeight="1" hidden="1">
      <c r="A93" s="99"/>
      <c r="B93" s="102"/>
      <c r="C93" s="57" t="s">
        <v>64</v>
      </c>
      <c r="D93" s="46"/>
      <c r="E93" s="46"/>
      <c r="F93" s="47">
        <f t="shared" si="5"/>
        <v>0</v>
      </c>
      <c r="G93" s="46"/>
      <c r="H93" s="46"/>
      <c r="I93" s="47">
        <f t="shared" si="7"/>
        <v>0</v>
      </c>
      <c r="J93" s="29">
        <f t="shared" si="1"/>
        <v>0</v>
      </c>
    </row>
    <row r="94" spans="1:10" s="3" customFormat="1" ht="55.5" customHeight="1">
      <c r="A94" s="60" t="s">
        <v>94</v>
      </c>
      <c r="B94" s="63" t="s">
        <v>95</v>
      </c>
      <c r="C94" s="57" t="s">
        <v>149</v>
      </c>
      <c r="D94" s="46">
        <v>68188</v>
      </c>
      <c r="E94" s="46">
        <v>26222</v>
      </c>
      <c r="F94" s="47">
        <f t="shared" si="5"/>
        <v>94410</v>
      </c>
      <c r="G94" s="46"/>
      <c r="H94" s="46"/>
      <c r="I94" s="47">
        <f t="shared" si="7"/>
        <v>0</v>
      </c>
      <c r="J94" s="29">
        <f t="shared" si="1"/>
        <v>94410</v>
      </c>
    </row>
    <row r="95" spans="1:10" s="3" customFormat="1" ht="33.75" customHeight="1" hidden="1">
      <c r="A95" s="99" t="s">
        <v>35</v>
      </c>
      <c r="B95" s="102" t="s">
        <v>3</v>
      </c>
      <c r="C95" s="57" t="s">
        <v>64</v>
      </c>
      <c r="D95" s="46"/>
      <c r="E95" s="46"/>
      <c r="F95" s="47">
        <f t="shared" si="5"/>
        <v>0</v>
      </c>
      <c r="G95" s="46"/>
      <c r="H95" s="46"/>
      <c r="I95" s="47">
        <f t="shared" si="7"/>
        <v>0</v>
      </c>
      <c r="J95" s="29">
        <f t="shared" si="1"/>
        <v>0</v>
      </c>
    </row>
    <row r="96" spans="1:10" s="3" customFormat="1" ht="28.5" customHeight="1">
      <c r="A96" s="99"/>
      <c r="B96" s="102"/>
      <c r="C96" s="63" t="s">
        <v>129</v>
      </c>
      <c r="D96" s="46">
        <v>5000</v>
      </c>
      <c r="E96" s="46"/>
      <c r="F96" s="47">
        <f t="shared" si="5"/>
        <v>5000</v>
      </c>
      <c r="G96" s="46"/>
      <c r="H96" s="46"/>
      <c r="I96" s="47">
        <f t="shared" si="7"/>
        <v>0</v>
      </c>
      <c r="J96" s="29">
        <f t="shared" si="1"/>
        <v>5000</v>
      </c>
    </row>
    <row r="97" spans="1:10" s="3" customFormat="1" ht="54.75" customHeight="1" hidden="1">
      <c r="A97" s="60" t="s">
        <v>53</v>
      </c>
      <c r="B97" s="71" t="s">
        <v>54</v>
      </c>
      <c r="C97" s="72" t="s">
        <v>120</v>
      </c>
      <c r="D97" s="46"/>
      <c r="E97" s="46"/>
      <c r="F97" s="47">
        <f>D97+E97</f>
        <v>0</v>
      </c>
      <c r="G97" s="46"/>
      <c r="H97" s="46"/>
      <c r="I97" s="47">
        <f>G97+H97</f>
        <v>0</v>
      </c>
      <c r="J97" s="29">
        <f>F97+I97</f>
        <v>0</v>
      </c>
    </row>
    <row r="98" spans="1:10" s="3" customFormat="1" ht="63" customHeight="1">
      <c r="A98" s="78" t="s">
        <v>97</v>
      </c>
      <c r="B98" s="79" t="s">
        <v>119</v>
      </c>
      <c r="C98" s="85"/>
      <c r="D98" s="80">
        <f>D101+D106+D104</f>
        <v>1110000</v>
      </c>
      <c r="E98" s="80">
        <f>E101+E106+E104</f>
        <v>-1110000</v>
      </c>
      <c r="F98" s="80">
        <f t="shared" si="5"/>
        <v>0</v>
      </c>
      <c r="G98" s="80">
        <f>G101+G106+G108+G104</f>
        <v>1113426</v>
      </c>
      <c r="H98" s="80">
        <f>H101+H106+H108+H104</f>
        <v>494774</v>
      </c>
      <c r="I98" s="80">
        <f t="shared" si="7"/>
        <v>1608200</v>
      </c>
      <c r="J98" s="80">
        <f t="shared" si="1"/>
        <v>1608200</v>
      </c>
    </row>
    <row r="99" spans="1:10" s="3" customFormat="1" ht="19.5" customHeight="1">
      <c r="A99" s="104" t="s">
        <v>52</v>
      </c>
      <c r="B99" s="104"/>
      <c r="C99" s="85"/>
      <c r="D99" s="87">
        <f>D103+D105</f>
        <v>1110000</v>
      </c>
      <c r="E99" s="87">
        <f>E103</f>
        <v>-1110000</v>
      </c>
      <c r="F99" s="87">
        <f>F103</f>
        <v>0</v>
      </c>
      <c r="G99" s="87">
        <f>G103+G105</f>
        <v>471400</v>
      </c>
      <c r="H99" s="87">
        <f>H103+H105</f>
        <v>253800</v>
      </c>
      <c r="I99" s="80">
        <f t="shared" si="7"/>
        <v>725200</v>
      </c>
      <c r="J99" s="80">
        <f t="shared" si="1"/>
        <v>725200</v>
      </c>
    </row>
    <row r="100" spans="1:10" s="3" customFormat="1" ht="15.75" customHeight="1">
      <c r="A100" s="104" t="s">
        <v>47</v>
      </c>
      <c r="B100" s="104"/>
      <c r="C100" s="85"/>
      <c r="D100" s="87">
        <f aca="true" t="shared" si="8" ref="D100:J100">D109</f>
        <v>0</v>
      </c>
      <c r="E100" s="87">
        <f t="shared" si="8"/>
        <v>0</v>
      </c>
      <c r="F100" s="87">
        <f t="shared" si="8"/>
        <v>0</v>
      </c>
      <c r="G100" s="87">
        <f t="shared" si="8"/>
        <v>500000</v>
      </c>
      <c r="H100" s="87">
        <f t="shared" si="8"/>
        <v>0</v>
      </c>
      <c r="I100" s="87">
        <f t="shared" si="8"/>
        <v>500000</v>
      </c>
      <c r="J100" s="87">
        <f t="shared" si="8"/>
        <v>500000</v>
      </c>
    </row>
    <row r="101" spans="1:10" s="3" customFormat="1" ht="17.25" customHeight="1">
      <c r="A101" s="99" t="s">
        <v>98</v>
      </c>
      <c r="B101" s="102" t="s">
        <v>99</v>
      </c>
      <c r="C101" s="98" t="s">
        <v>150</v>
      </c>
      <c r="D101" s="111">
        <v>1110000</v>
      </c>
      <c r="E101" s="116">
        <v>-1110000</v>
      </c>
      <c r="F101" s="110">
        <f t="shared" si="5"/>
        <v>0</v>
      </c>
      <c r="G101" s="116"/>
      <c r="H101" s="116"/>
      <c r="I101" s="111">
        <f t="shared" si="7"/>
        <v>0</v>
      </c>
      <c r="J101" s="118">
        <f t="shared" si="1"/>
        <v>0</v>
      </c>
    </row>
    <row r="102" spans="1:10" s="3" customFormat="1" ht="21.75" customHeight="1">
      <c r="A102" s="99"/>
      <c r="B102" s="102"/>
      <c r="C102" s="98"/>
      <c r="D102" s="111"/>
      <c r="E102" s="116"/>
      <c r="F102" s="110"/>
      <c r="G102" s="116"/>
      <c r="H102" s="116"/>
      <c r="I102" s="111"/>
      <c r="J102" s="118"/>
    </row>
    <row r="103" spans="1:10" s="3" customFormat="1" ht="21.75" customHeight="1">
      <c r="A103" s="103" t="s">
        <v>105</v>
      </c>
      <c r="B103" s="103"/>
      <c r="C103" s="98"/>
      <c r="D103" s="46">
        <v>1110000</v>
      </c>
      <c r="E103" s="46">
        <v>-1110000</v>
      </c>
      <c r="F103" s="46">
        <f aca="true" t="shared" si="9" ref="F103:F110">D103+E103</f>
        <v>0</v>
      </c>
      <c r="G103" s="46"/>
      <c r="H103" s="46"/>
      <c r="I103" s="55">
        <f aca="true" t="shared" si="10" ref="I103:I110">G103+H103</f>
        <v>0</v>
      </c>
      <c r="J103" s="37">
        <f>J101</f>
        <v>0</v>
      </c>
    </row>
    <row r="104" spans="1:10" s="3" customFormat="1" ht="49.5" customHeight="1">
      <c r="A104" s="73" t="s">
        <v>124</v>
      </c>
      <c r="B104" s="66" t="s">
        <v>125</v>
      </c>
      <c r="C104" s="98" t="s">
        <v>150</v>
      </c>
      <c r="D104" s="46"/>
      <c r="E104" s="46"/>
      <c r="F104" s="46">
        <f t="shared" si="9"/>
        <v>0</v>
      </c>
      <c r="G104" s="46">
        <v>471400</v>
      </c>
      <c r="H104" s="46">
        <v>253800</v>
      </c>
      <c r="I104" s="55">
        <f t="shared" si="10"/>
        <v>725200</v>
      </c>
      <c r="J104" s="37">
        <f>F104+I104</f>
        <v>725200</v>
      </c>
    </row>
    <row r="105" spans="1:10" s="3" customFormat="1" ht="21.75" customHeight="1">
      <c r="A105" s="103" t="s">
        <v>105</v>
      </c>
      <c r="B105" s="103"/>
      <c r="C105" s="98"/>
      <c r="D105" s="46"/>
      <c r="E105" s="46"/>
      <c r="F105" s="46">
        <f t="shared" si="9"/>
        <v>0</v>
      </c>
      <c r="G105" s="46">
        <v>471400</v>
      </c>
      <c r="H105" s="46">
        <v>253800</v>
      </c>
      <c r="I105" s="55">
        <f t="shared" si="10"/>
        <v>725200</v>
      </c>
      <c r="J105" s="37">
        <f>F105+I105</f>
        <v>725200</v>
      </c>
    </row>
    <row r="106" spans="1:10" s="3" customFormat="1" ht="33.75" customHeight="1">
      <c r="A106" s="99" t="s">
        <v>51</v>
      </c>
      <c r="B106" s="102" t="s">
        <v>58</v>
      </c>
      <c r="C106" s="57" t="s">
        <v>138</v>
      </c>
      <c r="D106" s="46"/>
      <c r="E106" s="46"/>
      <c r="F106" s="46">
        <f t="shared" si="9"/>
        <v>0</v>
      </c>
      <c r="G106" s="46">
        <v>642026</v>
      </c>
      <c r="H106" s="46">
        <v>240974</v>
      </c>
      <c r="I106" s="55">
        <f t="shared" si="10"/>
        <v>883000</v>
      </c>
      <c r="J106" s="55">
        <f t="shared" si="1"/>
        <v>883000</v>
      </c>
    </row>
    <row r="107" spans="1:10" s="7" customFormat="1" ht="23.25" customHeight="1">
      <c r="A107" s="99"/>
      <c r="B107" s="102"/>
      <c r="C107" s="69" t="s">
        <v>55</v>
      </c>
      <c r="D107" s="54"/>
      <c r="E107" s="54"/>
      <c r="F107" s="46">
        <f t="shared" si="9"/>
        <v>0</v>
      </c>
      <c r="G107" s="54">
        <v>500000</v>
      </c>
      <c r="H107" s="54"/>
      <c r="I107" s="55">
        <f t="shared" si="10"/>
        <v>500000</v>
      </c>
      <c r="J107" s="37">
        <f t="shared" si="1"/>
        <v>500000</v>
      </c>
    </row>
    <row r="108" spans="1:10" s="7" customFormat="1" ht="42" customHeight="1" hidden="1">
      <c r="A108" s="99"/>
      <c r="B108" s="102"/>
      <c r="C108" s="64" t="s">
        <v>108</v>
      </c>
      <c r="D108" s="46"/>
      <c r="E108" s="46"/>
      <c r="F108" s="46">
        <f t="shared" si="9"/>
        <v>0</v>
      </c>
      <c r="G108" s="46"/>
      <c r="H108" s="46"/>
      <c r="I108" s="55">
        <f t="shared" si="10"/>
        <v>0</v>
      </c>
      <c r="J108" s="55">
        <f>F108+I108</f>
        <v>0</v>
      </c>
    </row>
    <row r="109" spans="1:10" s="7" customFormat="1" ht="24" customHeight="1">
      <c r="A109" s="112" t="s">
        <v>47</v>
      </c>
      <c r="B109" s="112"/>
      <c r="C109" s="56"/>
      <c r="D109" s="52">
        <f>D107</f>
        <v>0</v>
      </c>
      <c r="E109" s="52">
        <f aca="true" t="shared" si="11" ref="E109:J109">E107</f>
        <v>0</v>
      </c>
      <c r="F109" s="46">
        <f t="shared" si="9"/>
        <v>0</v>
      </c>
      <c r="G109" s="52">
        <f t="shared" si="11"/>
        <v>500000</v>
      </c>
      <c r="H109" s="52">
        <f t="shared" si="11"/>
        <v>0</v>
      </c>
      <c r="I109" s="55">
        <f t="shared" si="10"/>
        <v>500000</v>
      </c>
      <c r="J109" s="48">
        <f t="shared" si="11"/>
        <v>500000</v>
      </c>
    </row>
    <row r="110" spans="1:10" s="5" customFormat="1" ht="30.75" customHeight="1">
      <c r="A110" s="115" t="s">
        <v>41</v>
      </c>
      <c r="B110" s="115"/>
      <c r="C110" s="88"/>
      <c r="D110" s="80">
        <f>D11+D47+D81+D98</f>
        <v>1778150</v>
      </c>
      <c r="E110" s="80">
        <f>E11+E47+E81+E98</f>
        <v>-773708</v>
      </c>
      <c r="F110" s="80">
        <f t="shared" si="9"/>
        <v>1004442</v>
      </c>
      <c r="G110" s="80">
        <f>G11+G47+G81+G98</f>
        <v>1896464.85</v>
      </c>
      <c r="H110" s="80">
        <f>H11+H47+H81+H98</f>
        <v>349434</v>
      </c>
      <c r="I110" s="80">
        <f t="shared" si="10"/>
        <v>2245898.85</v>
      </c>
      <c r="J110" s="80">
        <f>F110+I110</f>
        <v>3250340.85</v>
      </c>
    </row>
    <row r="111" spans="1:10" s="8" customFormat="1" ht="24" customHeight="1">
      <c r="A111" s="104" t="s">
        <v>52</v>
      </c>
      <c r="B111" s="104"/>
      <c r="C111" s="89"/>
      <c r="D111" s="89">
        <f>D99</f>
        <v>1110000</v>
      </c>
      <c r="E111" s="89">
        <f>E99</f>
        <v>-1110000</v>
      </c>
      <c r="F111" s="89">
        <f>F99</f>
        <v>0</v>
      </c>
      <c r="G111" s="89">
        <f>G99</f>
        <v>471400</v>
      </c>
      <c r="H111" s="89">
        <f>H99</f>
        <v>253800</v>
      </c>
      <c r="I111" s="89">
        <f>I99+I12</f>
        <v>725200</v>
      </c>
      <c r="J111" s="80">
        <f>F111+I111</f>
        <v>725200</v>
      </c>
    </row>
    <row r="112" spans="1:10" s="8" customFormat="1" ht="21.75" customHeight="1">
      <c r="A112" s="104" t="s">
        <v>47</v>
      </c>
      <c r="B112" s="104"/>
      <c r="C112" s="89"/>
      <c r="D112" s="89">
        <f>D12+D100+D48</f>
        <v>25062</v>
      </c>
      <c r="E112" s="89">
        <f>E12+E100+E48</f>
        <v>119130</v>
      </c>
      <c r="F112" s="89">
        <f>F12+F100+F48</f>
        <v>144192</v>
      </c>
      <c r="G112" s="89">
        <f>G12+G100+G48</f>
        <v>779200</v>
      </c>
      <c r="H112" s="89">
        <f>H12+H100+H48</f>
        <v>-69800</v>
      </c>
      <c r="I112" s="89">
        <f>I100+I48</f>
        <v>709400</v>
      </c>
      <c r="J112" s="89">
        <f>F112+I112</f>
        <v>853592</v>
      </c>
    </row>
    <row r="113" spans="1:10" s="8" customFormat="1" ht="21.75" customHeight="1">
      <c r="A113" s="25"/>
      <c r="B113" s="25"/>
      <c r="C113" s="38"/>
      <c r="D113" s="38"/>
      <c r="E113" s="38"/>
      <c r="F113" s="39"/>
      <c r="G113" s="39"/>
      <c r="H113" s="40"/>
      <c r="I113" s="39"/>
      <c r="J113" s="41"/>
    </row>
    <row r="114" spans="1:10" s="8" customFormat="1" ht="21.75" customHeight="1">
      <c r="A114" s="25"/>
      <c r="B114" s="25"/>
      <c r="C114" s="38"/>
      <c r="D114" s="38"/>
      <c r="E114" s="38"/>
      <c r="F114" s="39"/>
      <c r="G114" s="39"/>
      <c r="H114" s="40"/>
      <c r="I114" s="39"/>
      <c r="J114" s="41"/>
    </row>
    <row r="115" spans="1:10" s="8" customFormat="1" ht="21.75" customHeight="1">
      <c r="A115" s="25"/>
      <c r="B115" s="25"/>
      <c r="C115" s="38"/>
      <c r="D115" s="38"/>
      <c r="E115" s="38"/>
      <c r="F115" s="39"/>
      <c r="G115" s="39"/>
      <c r="H115" s="40"/>
      <c r="I115" s="39"/>
      <c r="J115" s="41"/>
    </row>
    <row r="116" spans="1:10" s="92" customFormat="1" ht="18" customHeight="1">
      <c r="A116" s="114" t="s">
        <v>128</v>
      </c>
      <c r="B116" s="114"/>
      <c r="F116" s="109" t="s">
        <v>127</v>
      </c>
      <c r="G116" s="109"/>
      <c r="H116" s="109"/>
      <c r="I116" s="93"/>
      <c r="J116" s="93"/>
    </row>
    <row r="117" spans="1:10" s="3" customFormat="1" ht="15.75" customHeight="1">
      <c r="A117" s="113"/>
      <c r="B117" s="113"/>
      <c r="C117" s="11"/>
      <c r="D117" s="11"/>
      <c r="E117" s="11"/>
      <c r="F117" s="42"/>
      <c r="G117" s="42"/>
      <c r="H117" s="4"/>
      <c r="I117" s="42"/>
      <c r="J117" s="43"/>
    </row>
    <row r="118" spans="3:9" s="3" customFormat="1" ht="15">
      <c r="C118" s="11"/>
      <c r="D118" s="11"/>
      <c r="E118" s="11"/>
      <c r="F118" s="42"/>
      <c r="G118" s="42"/>
      <c r="H118" s="4"/>
      <c r="I118" s="42"/>
    </row>
    <row r="119" spans="3:10" s="3" customFormat="1" ht="15.75">
      <c r="C119" s="11"/>
      <c r="D119" s="11"/>
      <c r="E119" s="11"/>
      <c r="F119" s="42"/>
      <c r="G119" s="42"/>
      <c r="H119" s="4"/>
      <c r="I119" s="42"/>
      <c r="J119" s="43"/>
    </row>
    <row r="120" spans="1:10" s="3" customFormat="1" ht="15.75">
      <c r="A120" s="13"/>
      <c r="B120" s="18"/>
      <c r="C120" s="11"/>
      <c r="D120" s="11"/>
      <c r="E120" s="11"/>
      <c r="F120" s="42"/>
      <c r="G120" s="42"/>
      <c r="H120" s="4"/>
      <c r="I120" s="42"/>
      <c r="J120" s="43"/>
    </row>
    <row r="121" spans="1:10" s="3" customFormat="1" ht="15.75">
      <c r="A121" s="13"/>
      <c r="B121" s="18"/>
      <c r="C121" s="11"/>
      <c r="D121" s="11"/>
      <c r="E121" s="11"/>
      <c r="F121" s="42"/>
      <c r="G121" s="42"/>
      <c r="H121" s="4"/>
      <c r="I121" s="42"/>
      <c r="J121" s="43"/>
    </row>
    <row r="122" spans="1:10" s="3" customFormat="1" ht="15.75">
      <c r="A122" s="13"/>
      <c r="B122" s="18"/>
      <c r="C122" s="11"/>
      <c r="D122" s="11"/>
      <c r="E122" s="11"/>
      <c r="F122" s="42"/>
      <c r="G122" s="42"/>
      <c r="H122" s="4"/>
      <c r="I122" s="42"/>
      <c r="J122" s="43"/>
    </row>
    <row r="123" spans="1:10" s="3" customFormat="1" ht="15.75">
      <c r="A123" s="13"/>
      <c r="B123" s="18"/>
      <c r="C123" s="11"/>
      <c r="D123" s="11"/>
      <c r="E123" s="11"/>
      <c r="F123" s="42"/>
      <c r="G123" s="42"/>
      <c r="H123" s="4"/>
      <c r="I123" s="42"/>
      <c r="J123" s="43"/>
    </row>
    <row r="124" spans="1:10" s="3" customFormat="1" ht="15.75">
      <c r="A124" s="13"/>
      <c r="B124" s="18"/>
      <c r="C124" s="11"/>
      <c r="D124" s="11"/>
      <c r="E124" s="11"/>
      <c r="F124" s="42"/>
      <c r="G124" s="42"/>
      <c r="H124" s="4"/>
      <c r="I124" s="42"/>
      <c r="J124" s="43"/>
    </row>
    <row r="125" spans="1:10" s="3" customFormat="1" ht="15.75">
      <c r="A125" s="13"/>
      <c r="B125" s="18"/>
      <c r="C125" s="11"/>
      <c r="D125" s="11"/>
      <c r="E125" s="11"/>
      <c r="F125" s="42"/>
      <c r="G125" s="42"/>
      <c r="H125" s="4"/>
      <c r="I125" s="42"/>
      <c r="J125" s="43"/>
    </row>
    <row r="126" spans="1:10" s="3" customFormat="1" ht="15.75">
      <c r="A126" s="13"/>
      <c r="B126" s="18"/>
      <c r="C126" s="11"/>
      <c r="D126" s="11"/>
      <c r="E126" s="11"/>
      <c r="F126" s="42"/>
      <c r="G126" s="42"/>
      <c r="H126" s="4"/>
      <c r="I126" s="42"/>
      <c r="J126" s="43"/>
    </row>
    <row r="127" spans="1:10" s="3" customFormat="1" ht="15.75">
      <c r="A127" s="13"/>
      <c r="B127" s="19"/>
      <c r="C127" s="11"/>
      <c r="D127" s="11"/>
      <c r="E127" s="11"/>
      <c r="F127" s="42"/>
      <c r="G127" s="42"/>
      <c r="H127" s="4"/>
      <c r="I127" s="42"/>
      <c r="J127" s="43"/>
    </row>
    <row r="128" spans="1:10" s="3" customFormat="1" ht="15.75">
      <c r="A128" s="23"/>
      <c r="B128" s="18"/>
      <c r="C128" s="11"/>
      <c r="D128" s="11"/>
      <c r="E128" s="11"/>
      <c r="F128" s="42"/>
      <c r="G128" s="42"/>
      <c r="H128" s="4"/>
      <c r="I128" s="42"/>
      <c r="J128" s="43"/>
    </row>
    <row r="129" spans="1:10" s="3" customFormat="1" ht="15.75">
      <c r="A129" s="23"/>
      <c r="B129" s="18"/>
      <c r="C129" s="11"/>
      <c r="D129" s="11"/>
      <c r="E129" s="11"/>
      <c r="F129" s="42"/>
      <c r="G129" s="42"/>
      <c r="H129" s="4"/>
      <c r="I129" s="42"/>
      <c r="J129" s="43"/>
    </row>
    <row r="130" spans="1:10" s="3" customFormat="1" ht="15.75">
      <c r="A130" s="23"/>
      <c r="B130" s="18"/>
      <c r="C130" s="11"/>
      <c r="D130" s="11"/>
      <c r="E130" s="11"/>
      <c r="F130" s="42"/>
      <c r="G130" s="42"/>
      <c r="H130" s="4"/>
      <c r="I130" s="42"/>
      <c r="J130" s="43"/>
    </row>
    <row r="131" spans="1:10" s="3" customFormat="1" ht="15.75">
      <c r="A131" s="23"/>
      <c r="B131" s="18"/>
      <c r="C131" s="11"/>
      <c r="D131" s="11"/>
      <c r="E131" s="11"/>
      <c r="F131" s="42"/>
      <c r="G131" s="42"/>
      <c r="H131" s="4"/>
      <c r="I131" s="42"/>
      <c r="J131" s="43"/>
    </row>
    <row r="132" spans="1:10" s="3" customFormat="1" ht="15.75">
      <c r="A132" s="23"/>
      <c r="B132" s="18"/>
      <c r="C132" s="11"/>
      <c r="D132" s="11"/>
      <c r="E132" s="11"/>
      <c r="F132" s="42"/>
      <c r="G132" s="42"/>
      <c r="H132" s="4"/>
      <c r="I132" s="42"/>
      <c r="J132" s="43"/>
    </row>
    <row r="133" spans="1:10" s="3" customFormat="1" ht="15.75">
      <c r="A133" s="23"/>
      <c r="B133" s="18"/>
      <c r="C133" s="11"/>
      <c r="D133" s="11"/>
      <c r="E133" s="11"/>
      <c r="F133" s="42"/>
      <c r="G133" s="42"/>
      <c r="H133" s="4"/>
      <c r="I133" s="42"/>
      <c r="J133" s="43"/>
    </row>
    <row r="134" spans="1:10" s="3" customFormat="1" ht="15.75">
      <c r="A134" s="23"/>
      <c r="B134" s="18"/>
      <c r="C134" s="11"/>
      <c r="D134" s="11"/>
      <c r="E134" s="11"/>
      <c r="F134" s="42"/>
      <c r="G134" s="42"/>
      <c r="H134" s="4"/>
      <c r="I134" s="42"/>
      <c r="J134" s="43"/>
    </row>
    <row r="135" spans="1:10" s="3" customFormat="1" ht="15.75">
      <c r="A135" s="23"/>
      <c r="B135" s="18"/>
      <c r="C135" s="11"/>
      <c r="D135" s="11"/>
      <c r="E135" s="11"/>
      <c r="F135" s="42"/>
      <c r="G135" s="42"/>
      <c r="H135" s="4"/>
      <c r="I135" s="42"/>
      <c r="J135" s="43"/>
    </row>
    <row r="136" spans="1:10" s="3" customFormat="1" ht="15.75">
      <c r="A136" s="23"/>
      <c r="B136" s="18"/>
      <c r="C136" s="11"/>
      <c r="D136" s="11"/>
      <c r="E136" s="11"/>
      <c r="F136" s="42"/>
      <c r="G136" s="42"/>
      <c r="H136" s="4"/>
      <c r="I136" s="42"/>
      <c r="J136" s="43"/>
    </row>
    <row r="137" spans="1:10" s="3" customFormat="1" ht="15.75">
      <c r="A137" s="23"/>
      <c r="B137" s="18"/>
      <c r="C137" s="11"/>
      <c r="D137" s="11"/>
      <c r="E137" s="11"/>
      <c r="F137" s="42"/>
      <c r="G137" s="42"/>
      <c r="H137" s="4"/>
      <c r="I137" s="42"/>
      <c r="J137" s="43"/>
    </row>
    <row r="138" spans="1:10" s="3" customFormat="1" ht="15.75">
      <c r="A138" s="23"/>
      <c r="B138" s="18"/>
      <c r="C138" s="11"/>
      <c r="D138" s="11"/>
      <c r="E138" s="11"/>
      <c r="F138" s="42"/>
      <c r="G138" s="42"/>
      <c r="H138" s="4"/>
      <c r="I138" s="42"/>
      <c r="J138" s="43"/>
    </row>
    <row r="139" spans="1:10" s="3" customFormat="1" ht="15.75">
      <c r="A139" s="23"/>
      <c r="B139" s="18"/>
      <c r="C139" s="11"/>
      <c r="D139" s="11"/>
      <c r="E139" s="11"/>
      <c r="F139" s="42"/>
      <c r="G139" s="42"/>
      <c r="H139" s="4"/>
      <c r="I139" s="42"/>
      <c r="J139" s="43"/>
    </row>
    <row r="140" spans="1:10" s="3" customFormat="1" ht="15.75">
      <c r="A140" s="23"/>
      <c r="B140" s="18"/>
      <c r="C140" s="11"/>
      <c r="D140" s="11"/>
      <c r="E140" s="11"/>
      <c r="F140" s="42"/>
      <c r="G140" s="42"/>
      <c r="H140" s="4"/>
      <c r="I140" s="42"/>
      <c r="J140" s="43"/>
    </row>
    <row r="141" spans="1:10" s="3" customFormat="1" ht="15.75">
      <c r="A141" s="23"/>
      <c r="B141" s="18"/>
      <c r="C141" s="11"/>
      <c r="D141" s="11"/>
      <c r="E141" s="11"/>
      <c r="F141" s="42"/>
      <c r="G141" s="42"/>
      <c r="H141" s="4"/>
      <c r="I141" s="42"/>
      <c r="J141" s="43"/>
    </row>
    <row r="142" spans="1:10" s="3" customFormat="1" ht="15.75">
      <c r="A142" s="23"/>
      <c r="B142" s="18"/>
      <c r="C142" s="11"/>
      <c r="D142" s="11"/>
      <c r="E142" s="11"/>
      <c r="F142" s="42"/>
      <c r="G142" s="42"/>
      <c r="H142" s="4"/>
      <c r="I142" s="42"/>
      <c r="J142" s="43"/>
    </row>
    <row r="143" spans="1:10" s="3" customFormat="1" ht="15.75">
      <c r="A143" s="23"/>
      <c r="B143" s="18"/>
      <c r="C143" s="11"/>
      <c r="D143" s="11"/>
      <c r="E143" s="11"/>
      <c r="F143" s="42"/>
      <c r="G143" s="42"/>
      <c r="H143" s="4"/>
      <c r="I143" s="42"/>
      <c r="J143" s="43"/>
    </row>
    <row r="144" spans="1:10" s="3" customFormat="1" ht="15.75">
      <c r="A144" s="23"/>
      <c r="B144" s="18"/>
      <c r="C144" s="11"/>
      <c r="D144" s="11"/>
      <c r="E144" s="11"/>
      <c r="F144" s="42"/>
      <c r="G144" s="42"/>
      <c r="H144" s="4"/>
      <c r="I144" s="42"/>
      <c r="J144" s="43"/>
    </row>
    <row r="145" spans="1:10" s="3" customFormat="1" ht="15.75">
      <c r="A145" s="23"/>
      <c r="B145" s="18"/>
      <c r="C145" s="11"/>
      <c r="D145" s="11"/>
      <c r="E145" s="11"/>
      <c r="F145" s="42"/>
      <c r="G145" s="42"/>
      <c r="H145" s="4"/>
      <c r="I145" s="42"/>
      <c r="J145" s="43"/>
    </row>
    <row r="146" spans="1:10" s="3" customFormat="1" ht="15.75">
      <c r="A146" s="23"/>
      <c r="B146" s="18"/>
      <c r="C146" s="11"/>
      <c r="D146" s="11"/>
      <c r="E146" s="11"/>
      <c r="F146" s="42"/>
      <c r="G146" s="42"/>
      <c r="H146" s="4"/>
      <c r="I146" s="42"/>
      <c r="J146" s="43"/>
    </row>
    <row r="147" spans="1:10" s="3" customFormat="1" ht="15.75">
      <c r="A147" s="23"/>
      <c r="B147" s="18"/>
      <c r="C147" s="11"/>
      <c r="D147" s="11"/>
      <c r="E147" s="11"/>
      <c r="F147" s="42"/>
      <c r="G147" s="42"/>
      <c r="H147" s="4"/>
      <c r="I147" s="42"/>
      <c r="J147" s="43"/>
    </row>
    <row r="148" spans="1:10" s="3" customFormat="1" ht="15.75">
      <c r="A148" s="23"/>
      <c r="B148" s="18"/>
      <c r="C148" s="11"/>
      <c r="D148" s="11"/>
      <c r="E148" s="11"/>
      <c r="F148" s="42"/>
      <c r="G148" s="42"/>
      <c r="H148" s="4"/>
      <c r="I148" s="42"/>
      <c r="J148" s="43"/>
    </row>
    <row r="149" spans="1:10" s="3" customFormat="1" ht="15.75">
      <c r="A149" s="23"/>
      <c r="B149" s="18"/>
      <c r="C149" s="11"/>
      <c r="D149" s="11"/>
      <c r="E149" s="11"/>
      <c r="F149" s="42"/>
      <c r="G149" s="42"/>
      <c r="H149" s="4"/>
      <c r="I149" s="42"/>
      <c r="J149" s="43"/>
    </row>
    <row r="150" spans="1:10" s="3" customFormat="1" ht="15.75">
      <c r="A150" s="23"/>
      <c r="B150" s="18"/>
      <c r="C150" s="11"/>
      <c r="D150" s="11"/>
      <c r="E150" s="11"/>
      <c r="F150" s="42"/>
      <c r="G150" s="42"/>
      <c r="H150" s="4"/>
      <c r="I150" s="42"/>
      <c r="J150" s="43"/>
    </row>
    <row r="151" spans="1:10" s="3" customFormat="1" ht="15.75">
      <c r="A151" s="23"/>
      <c r="B151" s="18"/>
      <c r="C151" s="11"/>
      <c r="D151" s="11"/>
      <c r="E151" s="11"/>
      <c r="F151" s="42"/>
      <c r="G151" s="42"/>
      <c r="H151" s="4"/>
      <c r="I151" s="42"/>
      <c r="J151" s="43"/>
    </row>
    <row r="152" spans="1:10" s="3" customFormat="1" ht="15.75">
      <c r="A152" s="23"/>
      <c r="B152" s="18"/>
      <c r="C152" s="11"/>
      <c r="D152" s="11"/>
      <c r="E152" s="11"/>
      <c r="F152" s="42"/>
      <c r="G152" s="42"/>
      <c r="H152" s="4"/>
      <c r="I152" s="42"/>
      <c r="J152" s="43"/>
    </row>
    <row r="153" spans="1:10" s="3" customFormat="1" ht="15.75">
      <c r="A153" s="23"/>
      <c r="B153" s="18"/>
      <c r="C153" s="11"/>
      <c r="D153" s="11"/>
      <c r="E153" s="11"/>
      <c r="F153" s="42"/>
      <c r="G153" s="42"/>
      <c r="H153" s="4"/>
      <c r="I153" s="42"/>
      <c r="J153" s="43"/>
    </row>
    <row r="154" spans="1:10" s="3" customFormat="1" ht="15.75">
      <c r="A154" s="23"/>
      <c r="B154" s="18"/>
      <c r="C154" s="11"/>
      <c r="D154" s="11"/>
      <c r="E154" s="11"/>
      <c r="F154" s="42"/>
      <c r="G154" s="42"/>
      <c r="H154" s="4"/>
      <c r="I154" s="42"/>
      <c r="J154" s="43"/>
    </row>
    <row r="155" spans="1:10" s="3" customFormat="1" ht="15.75">
      <c r="A155" s="23"/>
      <c r="B155" s="18"/>
      <c r="C155" s="11"/>
      <c r="D155" s="11"/>
      <c r="E155" s="11"/>
      <c r="F155" s="42"/>
      <c r="G155" s="42"/>
      <c r="H155" s="4"/>
      <c r="I155" s="42"/>
      <c r="J155" s="43"/>
    </row>
    <row r="156" spans="1:10" s="3" customFormat="1" ht="15.75">
      <c r="A156" s="23"/>
      <c r="B156" s="18"/>
      <c r="C156" s="11"/>
      <c r="D156" s="11"/>
      <c r="E156" s="11"/>
      <c r="F156" s="42"/>
      <c r="G156" s="42"/>
      <c r="H156" s="4"/>
      <c r="I156" s="42"/>
      <c r="J156" s="43"/>
    </row>
    <row r="157" spans="1:10" s="3" customFormat="1" ht="15.75">
      <c r="A157" s="23"/>
      <c r="B157" s="18"/>
      <c r="C157" s="11"/>
      <c r="D157" s="11"/>
      <c r="E157" s="11"/>
      <c r="F157" s="42"/>
      <c r="G157" s="42"/>
      <c r="H157" s="4"/>
      <c r="I157" s="42"/>
      <c r="J157" s="43"/>
    </row>
    <row r="158" spans="1:10" s="3" customFormat="1" ht="15.75">
      <c r="A158" s="23"/>
      <c r="B158" s="18"/>
      <c r="C158" s="11"/>
      <c r="D158" s="11"/>
      <c r="E158" s="11"/>
      <c r="F158" s="42"/>
      <c r="G158" s="42"/>
      <c r="H158" s="4"/>
      <c r="I158" s="42"/>
      <c r="J158" s="43"/>
    </row>
    <row r="159" spans="1:10" s="3" customFormat="1" ht="15.75">
      <c r="A159" s="23"/>
      <c r="B159" s="18"/>
      <c r="C159" s="11"/>
      <c r="D159" s="11"/>
      <c r="E159" s="11"/>
      <c r="F159" s="42"/>
      <c r="G159" s="42"/>
      <c r="H159" s="4"/>
      <c r="I159" s="42"/>
      <c r="J159" s="43"/>
    </row>
    <row r="160" spans="1:10" s="3" customFormat="1" ht="15.75">
      <c r="A160" s="23"/>
      <c r="B160" s="18"/>
      <c r="C160" s="11"/>
      <c r="D160" s="11"/>
      <c r="E160" s="11"/>
      <c r="F160" s="42"/>
      <c r="G160" s="42"/>
      <c r="H160" s="4"/>
      <c r="I160" s="42"/>
      <c r="J160" s="43"/>
    </row>
    <row r="161" spans="1:10" s="3" customFormat="1" ht="15.75">
      <c r="A161" s="23"/>
      <c r="B161" s="18"/>
      <c r="C161" s="11"/>
      <c r="D161" s="11"/>
      <c r="E161" s="11"/>
      <c r="F161" s="42"/>
      <c r="G161" s="42"/>
      <c r="H161" s="4"/>
      <c r="I161" s="42"/>
      <c r="J161" s="43"/>
    </row>
    <row r="162" spans="1:10" s="3" customFormat="1" ht="15.75">
      <c r="A162" s="23"/>
      <c r="B162" s="18"/>
      <c r="C162" s="11"/>
      <c r="D162" s="11"/>
      <c r="E162" s="11"/>
      <c r="F162" s="42"/>
      <c r="G162" s="42"/>
      <c r="H162" s="4"/>
      <c r="I162" s="42"/>
      <c r="J162" s="43"/>
    </row>
    <row r="163" spans="1:10" s="3" customFormat="1" ht="15.75">
      <c r="A163" s="23"/>
      <c r="B163" s="18"/>
      <c r="C163" s="11"/>
      <c r="D163" s="11"/>
      <c r="E163" s="11"/>
      <c r="F163" s="42"/>
      <c r="G163" s="42"/>
      <c r="H163" s="4"/>
      <c r="I163" s="42"/>
      <c r="J163" s="43"/>
    </row>
    <row r="164" spans="1:10" s="3" customFormat="1" ht="15.75">
      <c r="A164" s="23"/>
      <c r="B164" s="18"/>
      <c r="C164" s="11"/>
      <c r="D164" s="11"/>
      <c r="E164" s="11"/>
      <c r="F164" s="42"/>
      <c r="G164" s="42"/>
      <c r="H164" s="4"/>
      <c r="I164" s="42"/>
      <c r="J164" s="43"/>
    </row>
    <row r="165" spans="1:10" s="3" customFormat="1" ht="15.75">
      <c r="A165" s="23"/>
      <c r="B165" s="18"/>
      <c r="C165" s="11"/>
      <c r="D165" s="11"/>
      <c r="E165" s="11"/>
      <c r="F165" s="42"/>
      <c r="G165" s="42"/>
      <c r="H165" s="4"/>
      <c r="I165" s="42"/>
      <c r="J165" s="43"/>
    </row>
    <row r="166" spans="1:10" s="3" customFormat="1" ht="15.75">
      <c r="A166" s="23"/>
      <c r="B166" s="18"/>
      <c r="C166" s="11"/>
      <c r="D166" s="11"/>
      <c r="E166" s="11"/>
      <c r="F166" s="42"/>
      <c r="G166" s="42"/>
      <c r="H166" s="4"/>
      <c r="I166" s="42"/>
      <c r="J166" s="43"/>
    </row>
    <row r="167" spans="1:10" s="3" customFormat="1" ht="15.75">
      <c r="A167" s="23"/>
      <c r="B167" s="18"/>
      <c r="C167" s="11"/>
      <c r="D167" s="11"/>
      <c r="E167" s="11"/>
      <c r="F167" s="42"/>
      <c r="G167" s="42"/>
      <c r="H167" s="4"/>
      <c r="I167" s="42"/>
      <c r="J167" s="43"/>
    </row>
    <row r="168" spans="1:10" s="3" customFormat="1" ht="15.75">
      <c r="A168" s="23"/>
      <c r="B168" s="18"/>
      <c r="C168" s="11"/>
      <c r="D168" s="11"/>
      <c r="E168" s="11"/>
      <c r="F168" s="42"/>
      <c r="G168" s="42"/>
      <c r="H168" s="4"/>
      <c r="I168" s="42"/>
      <c r="J168" s="43"/>
    </row>
    <row r="169" spans="1:10" s="3" customFormat="1" ht="15.75">
      <c r="A169" s="23"/>
      <c r="B169" s="18"/>
      <c r="C169" s="11"/>
      <c r="D169" s="11"/>
      <c r="E169" s="11"/>
      <c r="F169" s="42"/>
      <c r="G169" s="42"/>
      <c r="H169" s="4"/>
      <c r="I169" s="42"/>
      <c r="J169" s="43"/>
    </row>
    <row r="170" spans="1:10" s="3" customFormat="1" ht="15.75">
      <c r="A170" s="23"/>
      <c r="B170" s="18"/>
      <c r="C170" s="11"/>
      <c r="D170" s="11"/>
      <c r="E170" s="11"/>
      <c r="F170" s="42"/>
      <c r="G170" s="42"/>
      <c r="H170" s="4"/>
      <c r="I170" s="42"/>
      <c r="J170" s="43"/>
    </row>
    <row r="171" spans="1:10" s="3" customFormat="1" ht="15.75">
      <c r="A171" s="23"/>
      <c r="B171" s="18"/>
      <c r="C171" s="11"/>
      <c r="D171" s="11"/>
      <c r="E171" s="11"/>
      <c r="F171" s="42"/>
      <c r="G171" s="42"/>
      <c r="H171" s="4"/>
      <c r="I171" s="42"/>
      <c r="J171" s="43"/>
    </row>
    <row r="172" spans="1:10" s="3" customFormat="1" ht="15.75">
      <c r="A172" s="23"/>
      <c r="B172" s="18"/>
      <c r="C172" s="11"/>
      <c r="D172" s="11"/>
      <c r="E172" s="11"/>
      <c r="F172" s="42"/>
      <c r="G172" s="42"/>
      <c r="H172" s="4"/>
      <c r="I172" s="42"/>
      <c r="J172" s="43"/>
    </row>
    <row r="173" spans="1:10" s="3" customFormat="1" ht="15.75">
      <c r="A173" s="23"/>
      <c r="B173" s="18"/>
      <c r="C173" s="11"/>
      <c r="D173" s="11"/>
      <c r="E173" s="11"/>
      <c r="F173" s="42"/>
      <c r="G173" s="42"/>
      <c r="H173" s="4"/>
      <c r="I173" s="42"/>
      <c r="J173" s="43"/>
    </row>
    <row r="174" spans="1:10" s="3" customFormat="1" ht="15.75">
      <c r="A174" s="23"/>
      <c r="B174" s="18"/>
      <c r="C174" s="11"/>
      <c r="D174" s="11"/>
      <c r="E174" s="11"/>
      <c r="F174" s="42"/>
      <c r="G174" s="42"/>
      <c r="H174" s="4"/>
      <c r="I174" s="42"/>
      <c r="J174" s="43"/>
    </row>
    <row r="175" spans="1:10" s="3" customFormat="1" ht="15.75">
      <c r="A175" s="23"/>
      <c r="B175" s="18"/>
      <c r="C175" s="11"/>
      <c r="D175" s="11"/>
      <c r="E175" s="11"/>
      <c r="F175" s="42"/>
      <c r="G175" s="42"/>
      <c r="H175" s="4"/>
      <c r="I175" s="42"/>
      <c r="J175" s="43"/>
    </row>
    <row r="176" spans="1:10" s="3" customFormat="1" ht="15.75">
      <c r="A176" s="23"/>
      <c r="B176" s="18"/>
      <c r="C176" s="11"/>
      <c r="D176" s="11"/>
      <c r="E176" s="11"/>
      <c r="F176" s="42"/>
      <c r="G176" s="42"/>
      <c r="H176" s="4"/>
      <c r="I176" s="42"/>
      <c r="J176" s="43"/>
    </row>
    <row r="177" spans="1:10" s="3" customFormat="1" ht="15.75">
      <c r="A177" s="23"/>
      <c r="B177" s="18"/>
      <c r="C177" s="11"/>
      <c r="D177" s="11"/>
      <c r="E177" s="11"/>
      <c r="F177" s="42"/>
      <c r="G177" s="42"/>
      <c r="H177" s="4"/>
      <c r="I177" s="42"/>
      <c r="J177" s="43"/>
    </row>
    <row r="178" spans="1:10" s="3" customFormat="1" ht="15.75">
      <c r="A178" s="23"/>
      <c r="B178" s="18"/>
      <c r="C178" s="11"/>
      <c r="D178" s="11"/>
      <c r="E178" s="11"/>
      <c r="F178" s="42"/>
      <c r="G178" s="42"/>
      <c r="H178" s="4"/>
      <c r="I178" s="42"/>
      <c r="J178" s="43"/>
    </row>
    <row r="179" spans="1:10" s="3" customFormat="1" ht="15.75">
      <c r="A179" s="23"/>
      <c r="B179" s="18"/>
      <c r="C179" s="11"/>
      <c r="D179" s="11"/>
      <c r="E179" s="11"/>
      <c r="F179" s="42"/>
      <c r="G179" s="42"/>
      <c r="H179" s="4"/>
      <c r="I179" s="42"/>
      <c r="J179" s="43"/>
    </row>
  </sheetData>
  <mergeCells count="79">
    <mergeCell ref="B50:B60"/>
    <mergeCell ref="A50:A60"/>
    <mergeCell ref="A49:B49"/>
    <mergeCell ref="C29:C30"/>
    <mergeCell ref="B42:B43"/>
    <mergeCell ref="A48:B48"/>
    <mergeCell ref="A35:A37"/>
    <mergeCell ref="A45:A46"/>
    <mergeCell ref="B45:B46"/>
    <mergeCell ref="G21:G22"/>
    <mergeCell ref="G101:G102"/>
    <mergeCell ref="A61:A63"/>
    <mergeCell ref="A99:B99"/>
    <mergeCell ref="B91:B93"/>
    <mergeCell ref="A73:B73"/>
    <mergeCell ref="B95:B96"/>
    <mergeCell ref="A77:A79"/>
    <mergeCell ref="B69:B70"/>
    <mergeCell ref="E101:E102"/>
    <mergeCell ref="J101:J102"/>
    <mergeCell ref="I101:I102"/>
    <mergeCell ref="H101:H102"/>
    <mergeCell ref="J21:J22"/>
    <mergeCell ref="H21:H22"/>
    <mergeCell ref="I21:I22"/>
    <mergeCell ref="B14:B18"/>
    <mergeCell ref="B35:B37"/>
    <mergeCell ref="F21:F22"/>
    <mergeCell ref="D21:D22"/>
    <mergeCell ref="A117:B117"/>
    <mergeCell ref="A12:B12"/>
    <mergeCell ref="A116:B116"/>
    <mergeCell ref="A111:B111"/>
    <mergeCell ref="A112:B112"/>
    <mergeCell ref="A101:A102"/>
    <mergeCell ref="A19:A20"/>
    <mergeCell ref="A110:B110"/>
    <mergeCell ref="A106:A108"/>
    <mergeCell ref="B64:B66"/>
    <mergeCell ref="F116:H116"/>
    <mergeCell ref="B82:B90"/>
    <mergeCell ref="B61:B63"/>
    <mergeCell ref="A75:B75"/>
    <mergeCell ref="A82:A90"/>
    <mergeCell ref="F101:F102"/>
    <mergeCell ref="D101:D102"/>
    <mergeCell ref="B106:B108"/>
    <mergeCell ref="A69:A70"/>
    <mergeCell ref="A109:B109"/>
    <mergeCell ref="H1:I1"/>
    <mergeCell ref="H3:J3"/>
    <mergeCell ref="H2:J2"/>
    <mergeCell ref="B21:B24"/>
    <mergeCell ref="B2:C2"/>
    <mergeCell ref="A5:J5"/>
    <mergeCell ref="J7:J8"/>
    <mergeCell ref="C7:C8"/>
    <mergeCell ref="C21:C22"/>
    <mergeCell ref="A14:A18"/>
    <mergeCell ref="A64:A66"/>
    <mergeCell ref="B77:B79"/>
    <mergeCell ref="A95:A96"/>
    <mergeCell ref="C104:C105"/>
    <mergeCell ref="A105:B105"/>
    <mergeCell ref="A91:A93"/>
    <mergeCell ref="A103:B103"/>
    <mergeCell ref="B101:B102"/>
    <mergeCell ref="A100:B100"/>
    <mergeCell ref="C101:C103"/>
    <mergeCell ref="G7:I7"/>
    <mergeCell ref="C4:G4"/>
    <mergeCell ref="B28:B29"/>
    <mergeCell ref="A42:A43"/>
    <mergeCell ref="A30:B30"/>
    <mergeCell ref="A28:A29"/>
    <mergeCell ref="A21:A24"/>
    <mergeCell ref="B19:B20"/>
    <mergeCell ref="D7:F7"/>
    <mergeCell ref="E21:E22"/>
  </mergeCells>
  <printOptions/>
  <pageMargins left="0.7874015748031497" right="0.7874015748031497" top="1.1811023622047245" bottom="0.3937007874015748" header="0.5118110236220472" footer="0.1968503937007874"/>
  <pageSetup fitToHeight="0" horizontalDpi="600" verticalDpi="600" orientation="landscape" paperSize="9" scale="42" r:id="rId1"/>
  <headerFooter alignWithMargins="0">
    <oddFooter>&amp;C&amp;P</oddFooter>
  </headerFooter>
  <rowBreaks count="1" manualBreakCount="1">
    <brk id="7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WiZaRd</cp:lastModifiedBy>
  <cp:lastPrinted>2014-04-29T11:33:22Z</cp:lastPrinted>
  <dcterms:created xsi:type="dcterms:W3CDTF">1996-10-08T23:32:33Z</dcterms:created>
  <dcterms:modified xsi:type="dcterms:W3CDTF">2014-04-29T11:33:27Z</dcterms:modified>
  <cp:category/>
  <cp:version/>
  <cp:contentType/>
  <cp:contentStatus/>
</cp:coreProperties>
</file>