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1"/>
  </bookViews>
  <sheets>
    <sheet name="дод.2" sheetId="1" r:id="rId1"/>
    <sheet name="дод.3" sheetId="2" r:id="rId2"/>
  </sheets>
  <definedNames>
    <definedName name="_xlnm.Print_Titles" localSheetId="0">'дод.2'!$A:$B,'дод.2'!$9:$16</definedName>
    <definedName name="_xlnm.Print_Titles" localSheetId="1">'дод.3'!$A:$B,'дод.3'!$6:$14</definedName>
    <definedName name="_xlnm.Print_Area" localSheetId="0">'дод.2'!$A$1:$AI$178</definedName>
    <definedName name="_xlnm.Print_Area" localSheetId="1">'дод.3'!$A$1:$AI$172</definedName>
  </definedNames>
  <calcPr fullCalcOnLoad="1"/>
</workbook>
</file>

<file path=xl/sharedStrings.xml><?xml version="1.0" encoding="utf-8"?>
<sst xmlns="http://schemas.openxmlformats.org/spreadsheetml/2006/main" count="638" uniqueCount="267">
  <si>
    <t>сімей, які перебували на їх утриманні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</si>
  <si>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(загиблих)ветеранів військової служби, ветеранів органів внутрашніх справ,ветеранів податкової міліції,  ветеранів державної пожежної охорони, ветеранів Державної кримініально-виконавчої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охорони,загиблих або померлих </t>
  </si>
  <si>
    <t>у зв’язку з виконанням службових обов’язків, непрацездатним членам сімей, які перебували на їх утриманні, на придбання твердого палива</t>
  </si>
  <si>
    <t>Видатки загального фонду</t>
  </si>
  <si>
    <t>Видатки спеціального фонду</t>
  </si>
  <si>
    <t>Всього</t>
  </si>
  <si>
    <t>споживання</t>
  </si>
  <si>
    <t>з них:</t>
  </si>
  <si>
    <t>оплата праці</t>
  </si>
  <si>
    <t>комунальні послуги та енергоносії</t>
  </si>
  <si>
    <t>розвитку</t>
  </si>
  <si>
    <t>РАЗОМ</t>
  </si>
  <si>
    <t>Державне управління</t>
  </si>
  <si>
    <t>Органи місцевого самоврядування</t>
  </si>
  <si>
    <t>Утримання центрів соціальних служб для сім’ї, дітей та молоді</t>
  </si>
  <si>
    <t>Соціальні програми і заходи державних органів у справах молоді</t>
  </si>
  <si>
    <t>Фінансова підтримка громадських організацій інвалідів і ветеранів</t>
  </si>
  <si>
    <t>130106</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</si>
  <si>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</si>
  <si>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130204</t>
  </si>
  <si>
    <t>Утримання апарату управління громадських фізкультурно-спортивних організацій (ФСТ "Колос")</t>
  </si>
  <si>
    <t>130202</t>
  </si>
  <si>
    <t>180404</t>
  </si>
  <si>
    <t>Підтимка малого і середнього підприємництва</t>
  </si>
  <si>
    <t>Загальноосвітні школи (в т.ч. школа-дитячий садок, інтернат при школі), спеціалізовані школи, ліцеї, гімназії, колегіуми</t>
  </si>
  <si>
    <t>Позашкільні заклади освіти, заходи із позашкільної роботи з дітьми</t>
  </si>
  <si>
    <t>Групи централізованого господарського обслуговування</t>
  </si>
  <si>
    <t>Інші освітні програми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</si>
  <si>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</si>
  <si>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</si>
  <si>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навчально-тренувальнаробота дитячо-юнацьких спортивних шкіл</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</si>
  <si>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</si>
  <si>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</si>
  <si>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</si>
  <si>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</si>
  <si>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</si>
  <si>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</si>
  <si>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литиною віком до 3 років</t>
  </si>
  <si>
    <t>Допомога на дітей одиноким матерям</t>
  </si>
  <si>
    <t>Тимчасова державна допомога дітям</t>
  </si>
  <si>
    <t>Державна соціальна допомога малозабезпеченим сім’ям</t>
  </si>
  <si>
    <t>Інші видатки на соціальний захист населення</t>
  </si>
  <si>
    <t>Підльги, що надаються населенню(крім ветеранів війни і праці, військової служби, органів внутришніх справ та громадян, які постраждали внаслідок Чорнобильської катастрофи), на оплату житллово-комунальних послуг і природного газу</t>
  </si>
  <si>
    <t>Обробка інформації з нарахування та виплати допомог і компенсацій</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</si>
  <si>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</si>
  <si>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</si>
  <si>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</si>
  <si>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</si>
  <si>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</si>
  <si>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</si>
  <si>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</si>
  <si>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110103</t>
  </si>
  <si>
    <t>Філармонії, музичні колективи і ансамблі та інші мистецькі заклади та заходи</t>
  </si>
  <si>
    <t>110201</t>
  </si>
  <si>
    <t>Бібліотеки</t>
  </si>
  <si>
    <t>110204</t>
  </si>
  <si>
    <t>Палаци і будинки культури, клуби та інші заклади клубного типу</t>
  </si>
  <si>
    <t>110502</t>
  </si>
  <si>
    <t>Інші культурно-освітні заклади та заходи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</si>
  <si>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</si>
  <si>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</si>
  <si>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</si>
  <si>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300</t>
  </si>
  <si>
    <t>Резервний фонд</t>
  </si>
  <si>
    <t>250102</t>
  </si>
  <si>
    <t>Всього видатків</t>
  </si>
  <si>
    <t>Освіта</t>
  </si>
  <si>
    <t>Методична робота, інші заходи у сфері народної освіти</t>
  </si>
  <si>
    <t>Централізовані бухгалтерії обласних, міських, районних відділів освіти</t>
  </si>
  <si>
    <t>Соціальний захист та соціальне забезпечення</t>
  </si>
  <si>
    <t xml:space="preserve">Програми і заходи центрів соціальних служб для сім’ї, дітей та молоді </t>
  </si>
  <si>
    <t>110000</t>
  </si>
  <si>
    <t>Культура і мистецтво</t>
  </si>
  <si>
    <t>130000</t>
  </si>
  <si>
    <t xml:space="preserve">Фізична культура і спорт </t>
  </si>
  <si>
    <t>170000</t>
  </si>
  <si>
    <t>Транспорт, дорожнє господарство, зв’язок, телекомунікації та інформатика</t>
  </si>
  <si>
    <t>180000</t>
  </si>
  <si>
    <t>Інші послуги, пов’язані з економічною діяльністю</t>
  </si>
  <si>
    <t>250000</t>
  </si>
  <si>
    <t xml:space="preserve">Разом видатків </t>
  </si>
  <si>
    <t>до рішення районної ради</t>
  </si>
  <si>
    <t>Видатки на віднесені до основних груп</t>
  </si>
  <si>
    <t xml:space="preserve">Назва головного розпорядника коштів                                       </t>
  </si>
  <si>
    <t>010116</t>
  </si>
  <si>
    <t>091104</t>
  </si>
  <si>
    <t>091107</t>
  </si>
  <si>
    <t>070000</t>
  </si>
  <si>
    <t>070201</t>
  </si>
  <si>
    <t>070303</t>
  </si>
  <si>
    <t>070401</t>
  </si>
  <si>
    <t>070802</t>
  </si>
  <si>
    <t>070804</t>
  </si>
  <si>
    <t>070805</t>
  </si>
  <si>
    <t>070807</t>
  </si>
  <si>
    <t>070808</t>
  </si>
  <si>
    <t>090000</t>
  </si>
  <si>
    <t>090201</t>
  </si>
  <si>
    <t>090202</t>
  </si>
  <si>
    <t>090203</t>
  </si>
  <si>
    <t>090204</t>
  </si>
  <si>
    <t>090205</t>
  </si>
  <si>
    <t>090207</t>
  </si>
  <si>
    <t>090208</t>
  </si>
  <si>
    <t>090210</t>
  </si>
  <si>
    <t>090211</t>
  </si>
  <si>
    <t>090212</t>
  </si>
  <si>
    <t>090214</t>
  </si>
  <si>
    <t>090302</t>
  </si>
  <si>
    <t>090303</t>
  </si>
  <si>
    <t>090304</t>
  </si>
  <si>
    <t>090305</t>
  </si>
  <si>
    <t>090306</t>
  </si>
  <si>
    <t>090307</t>
  </si>
  <si>
    <t>090401</t>
  </si>
  <si>
    <t>090405</t>
  </si>
  <si>
    <t>090412</t>
  </si>
  <si>
    <t>091101</t>
  </si>
  <si>
    <t>091102</t>
  </si>
  <si>
    <t>091103</t>
  </si>
  <si>
    <t>091108</t>
  </si>
  <si>
    <t>091204</t>
  </si>
  <si>
    <t>091207</t>
  </si>
  <si>
    <t>091209</t>
  </si>
  <si>
    <t>091212</t>
  </si>
  <si>
    <t>091300</t>
  </si>
  <si>
    <t>091303</t>
  </si>
  <si>
    <t>091304</t>
  </si>
  <si>
    <t>Соціальні програми і заходи державних органів у справах сім’ї</t>
  </si>
  <si>
    <t>в тому числі за рахунок субвенцій з державного бюджету</t>
  </si>
  <si>
    <t>в тому числі за рахунок субвенцій з обласного бюджету</t>
  </si>
  <si>
    <t>в тому числі за рахунок  субвенцій з державного бюджету</t>
  </si>
  <si>
    <t>в тому числі за рахунок  субвенцій з обласного бюджету</t>
  </si>
  <si>
    <t>250380</t>
  </si>
  <si>
    <t>Інші субвенції</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</si>
  <si>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</si>
  <si>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</si>
  <si>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що надаються населенню(крім ветеранів війни і праці, військової служби, органів внутришніх справ та громадян, які постраждали внаслідок Чорнобильської катастрофи), на оплату житллово-комунальних послуг і природного газу</t>
  </si>
  <si>
    <t>090411</t>
  </si>
  <si>
    <t>Кошти на забезпечення побутовим вугіллям окремих категорій населення</t>
  </si>
  <si>
    <t>Дитячі будинки (в т.ч. сімейного типу, прийомні сім’ї)</t>
  </si>
  <si>
    <t xml:space="preserve">Субсидії населенню для відшкодування витрат на придбання твердого та рідкого пічного побутового палива і скрапленого газу </t>
  </si>
  <si>
    <t>Соціальні програми і заходи державних органів з питань забезпечення рівних прав та можливостей  жінок і чоловіків</t>
  </si>
  <si>
    <t>Допомога на дітей, над якими встановлено  опіку чи піклування</t>
  </si>
  <si>
    <t>090406</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</si>
  <si>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</si>
  <si>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</si>
  <si>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010000</t>
  </si>
  <si>
    <t>Код типової відомчої класифікації видатків</t>
  </si>
  <si>
    <t>090215</t>
  </si>
  <si>
    <t>090216</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</si>
  <si>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кримініально-виконавчої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 ветеранів військової служби, ветеранів органів внутрашніх справ,ветеранів податкової міліції,  ветеранів державної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</si>
  <si>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Допомога при народженні дитини</t>
  </si>
  <si>
    <t>090209</t>
  </si>
  <si>
    <t>Інші пільги громадянам,які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</si>
  <si>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В.М.Малігон</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</si>
  <si>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</si>
  <si>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</si>
  <si>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</si>
  <si>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</si>
  <si>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Заступник голови районної ради</t>
  </si>
  <si>
    <t>1</t>
  </si>
  <si>
    <t>бюджет розвитку</t>
  </si>
  <si>
    <t>080000</t>
  </si>
  <si>
    <t>080300</t>
  </si>
  <si>
    <t>080600</t>
  </si>
  <si>
    <t>081002</t>
  </si>
  <si>
    <t>081004</t>
  </si>
  <si>
    <t>081005</t>
  </si>
  <si>
    <t>Охорона здоровя</t>
  </si>
  <si>
    <t>Поліклініки і амбулаторії (крім спеціалізованих поліклінік та загальних і спеціалізованих стоматологічних поліклінік)</t>
  </si>
  <si>
    <t>Фельдшерсько - акушерські пункти</t>
  </si>
  <si>
    <t>Централізовані бухгалтерії</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</si>
  <si>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</si>
  <si>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090417</t>
  </si>
  <si>
    <t>Витрати на поховання учасників бойових дій та інвалідів війни</t>
  </si>
  <si>
    <t>090413</t>
  </si>
  <si>
    <t>Допомога на догляд за інвалідом І чи ІІ групи внаслідок психічного розладу</t>
  </si>
  <si>
    <t>Конотопська районна рада</t>
  </si>
  <si>
    <t>Конотопська районна державна адміністрація</t>
  </si>
  <si>
    <t>Відділ охорони здоров"я Конотопської районної державної адмінстрації</t>
  </si>
  <si>
    <t>в тому числі за рахунок субвенцій з обласного  бюджету</t>
  </si>
  <si>
    <t>Допомога дітям-сиротам та дітям позбавленим батьківського піклування, яким виповнюється 18 років</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</si>
  <si>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(загиблих)ветеранів військової служби, ветеранів органів внутрашніх справ,ветеранів податкової міліції,  ветеранів державної пожежної охорони, ветеранів Державної кримініально-виконавчої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охорони,загиблих або померлих у зв’язку з виконанням службових обов’язків, непрацездатним членам сімей .які перебували на їх утриманні , на придбання твердого палива</t>
  </si>
  <si>
    <t>Субсидії  населенню для відшкодування  витрат на оплату житлово-комунальних послуг</t>
  </si>
  <si>
    <t>Територіальні центри соціального обслуговування (надання соціальних послуг)</t>
  </si>
  <si>
    <t>Проведення навчально -тренувальних зборів і змагань з неолимпійських видів спорту</t>
  </si>
  <si>
    <t>Міжбюджетні трансферти</t>
  </si>
  <si>
    <t>(грн.)</t>
  </si>
  <si>
    <t>Затверджено з урахуванням змін</t>
  </si>
  <si>
    <t>Внесено  зміни</t>
  </si>
  <si>
    <t>Затверджено</t>
  </si>
  <si>
    <t>240000</t>
  </si>
  <si>
    <t>Цільові фонди</t>
  </si>
  <si>
    <t>240602</t>
  </si>
  <si>
    <t>Утилізація відходів</t>
  </si>
  <si>
    <t xml:space="preserve">Інші  додаткові дотації </t>
  </si>
  <si>
    <t>090308</t>
  </si>
  <si>
    <t>Допомога при усиновленні дитини</t>
  </si>
  <si>
    <t>130115</t>
  </si>
  <si>
    <t>Центри "Спорт для всіх " та заходи з фізичної культури</t>
  </si>
  <si>
    <t>091205</t>
  </si>
  <si>
    <t xml:space="preserve">Виплати грошової компенсації фізичним особам , які надають соціальні послуги громадянам похилого віку , інвалідам , дітям -інвалідам, хворим , які не здатні до самообслуговування і потребують  сторонньої допомоги </t>
  </si>
  <si>
    <t>Субвенція на проведення видатків місцевих бюджетів , що враховуються при визначенні обсягу міжбюджетних трансфертів</t>
  </si>
  <si>
    <t>250404</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</si>
  <si>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</si>
  <si>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t>
  </si>
  <si>
    <t>250324</t>
  </si>
  <si>
    <t>Субвенція іншим бюджетам на виконання інвестиційних проектів</t>
  </si>
  <si>
    <t>250344</t>
  </si>
  <si>
    <t>250323</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</si>
  <si>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</si>
  <si>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</si>
  <si>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</si>
  <si>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250313</t>
  </si>
  <si>
    <t>Додаткова дотація з державного бюджету на вирівнювання фінансової забезпеченості місцевих бюджетів</t>
  </si>
  <si>
    <t>120000</t>
  </si>
  <si>
    <t xml:space="preserve">Засоби масової інформації </t>
  </si>
  <si>
    <t>120201</t>
  </si>
  <si>
    <t>150101</t>
  </si>
  <si>
    <t>Капітальні вкладення</t>
  </si>
  <si>
    <t>Періодичні видання (газети та журнали)</t>
  </si>
  <si>
    <t>Інші програми соціального захисту дітей</t>
  </si>
  <si>
    <t>Субвенція з державного бюджету місцевим бюджетам на будівництво , реконструкцію , ремонт та утримання вулиць і доріг комунальної власності у населених пунктах.</t>
  </si>
  <si>
    <t>090802</t>
  </si>
  <si>
    <t>03</t>
  </si>
  <si>
    <t>10</t>
  </si>
  <si>
    <t>14</t>
  </si>
  <si>
    <t>24</t>
  </si>
  <si>
    <t>76</t>
  </si>
  <si>
    <t>Резервний   фонд</t>
  </si>
  <si>
    <t xml:space="preserve">Субвенція з державного бюджету місцевим бюджетам на здійснення заходів щодо соціально-економічного розвитку окремих територій </t>
  </si>
  <si>
    <t>01</t>
  </si>
  <si>
    <t>080800</t>
  </si>
  <si>
    <t>Центри первинної медичної (медико-санітарної )допомоги</t>
  </si>
  <si>
    <t>Інші заходи по охороні здоров`я</t>
  </si>
  <si>
    <t>160000</t>
  </si>
  <si>
    <t>160101</t>
  </si>
  <si>
    <t>Сільське і лісове господарство , рибне господарство та мисливство</t>
  </si>
  <si>
    <t>Землеустрій</t>
  </si>
  <si>
    <t>250319</t>
  </si>
  <si>
    <t>Додаток 2</t>
  </si>
  <si>
    <t>150000</t>
  </si>
  <si>
    <t>Будівництво</t>
  </si>
  <si>
    <t xml:space="preserve"> </t>
  </si>
  <si>
    <t>Додаткова дотація з державного бюджету місцевим бюджетам на оплату праці працівників бюджетних установ</t>
  </si>
  <si>
    <t>Лісунова К.В. 6 61 79</t>
  </si>
  <si>
    <t>Зміни  до додатку 2 до рішення районної ради "Про районний бюджет на 2013 рік"</t>
  </si>
  <si>
    <t>Зміни  до додатку 3 до рішення районної ради "Про районний бюджет на 2013 рік"</t>
  </si>
  <si>
    <t>Відділ освіти , молоді та спорту  Конотопської районної державної адміністрації Сумської області</t>
  </si>
  <si>
    <t>Управління соціального захисту  населення Конотопської районної державної адміністрації Сумської області</t>
  </si>
  <si>
    <t>Відділ культури Конотопської районної державної адміністрації Сумської області</t>
  </si>
  <si>
    <t>"Видатки районного бюджету на 2013 рік  за тимчасовою класифікацією видатків та кредитування місцевих бюджетів "</t>
  </si>
  <si>
    <t>" Розподіл видатків районного бюджету на 2013 рік за головними розпорядниками коштів"</t>
  </si>
  <si>
    <t>Фінансове управління   Конотопської районної державної адміністрації  Сумської області( в частині міжбюджетних трансфертів, резервного фонду)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</si>
  <si>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</si>
  <si>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</si>
  <si>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Додаток 1</t>
  </si>
  <si>
    <t>кримінально-виконавчої системи, державної пожежної охорони,загиблих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</si>
  <si>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ст.30 ЗУ "Про бібліотеки та бібліотечну справу",  абзацом першим частини четвертої ст. 57 ЗУ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</si>
  <si>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 77 Основ законодавства про охорону здоров’я, частиною п"ятою статті  29 Закону України " Про культуру",  частиною другою ст. 30 ЗУ "Про бібліотеки та бібліотечну справу", абзацом першим частини четвертої ст. 57 ЗУ "Про освіту", на придбання твердого та рідкого пічного побутового палива"</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</si>
  <si>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ст.30 ЗУ "Про бібліотеки та бібліотечну справу",  абзацом першим частини чаетвертої ст. 57 ЗУ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</si>
  <si>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 77 Основ законодавства про охорону здоров’я, частиною п"ятою статті  29 Закону України " Про культуру",  частиною другою ст. 30 ЗУ "Про бібліотеки та бібліотечну справу", абзацом першим частини четвертої ст. 57 ЗУ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</si>
  <si>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</si>
  <si>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</si>
  <si>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</si>
  <si>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 від 24.04.2013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</si>
</sst>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2">
    <font>
      <sz val="10"/>
      <name val="Arial"/>
      <family val="0"/>
    </font>
    <font>
      <sz val="8"/>
      <name val="Arial"/>
      <family val="0"/>
    </font>
    <font>
      <sz val="12"/>
      <name val="Times New Roman"/>
      <family val="1"/>
    </font>
    <font>
      <sz val="10"/>
      <name val="Times New Roman"/>
      <family val="1"/>
    </font>
    <font>
      <sz val="9"/>
      <name val="Times New Roman"/>
      <family val="1"/>
    </font>
    <font>
      <sz val="11"/>
      <name val="Times New Roman"/>
      <family val="1"/>
    </font>
    <font>
      <b/>
      <sz val="12"/>
      <name val="Times New Roman"/>
      <family val="1"/>
    </font>
    <font>
      <b/>
      <sz val="11"/>
      <name val="Times New Roman"/>
      <family val="1"/>
    </font>
    <font>
      <b/>
      <sz val="9"/>
      <name val="Times New Roman"/>
      <family val="1"/>
    </font>
    <font>
      <sz val="9.5"/>
      <name val="Times New Roman"/>
      <family val="1"/>
    </font>
    <font>
      <b/>
      <sz val="10"/>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i/>
      <sz val="9"/>
      <name val="Times New Roman"/>
      <family val="1"/>
    </font>
    <font>
      <i/>
      <sz val="12"/>
      <name val="Times New Roman"/>
      <family val="1"/>
    </font>
    <font>
      <i/>
      <sz val="11"/>
      <name val="Times New Roman"/>
      <family val="1"/>
    </font>
    <font>
      <i/>
      <sz val="10"/>
      <name val="Times New Roman"/>
      <family val="1"/>
    </font>
    <font>
      <b/>
      <sz val="12"/>
      <color indexed="10"/>
      <name val="Times New Roman"/>
      <family val="1"/>
    </font>
    <font>
      <b/>
      <sz val="8"/>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80">
    <xf numFmtId="0" fontId="0" fillId="0" borderId="0" xfId="0" applyAlignment="1">
      <alignment/>
    </xf>
    <xf numFmtId="0" fontId="6" fillId="0" borderId="0" xfId="0" applyFont="1" applyAlignment="1">
      <alignment horizontal="center" vertical="center" wrapText="1"/>
    </xf>
    <xf numFmtId="0" fontId="5"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4" fillId="0" borderId="0" xfId="0" applyFont="1" applyAlignment="1">
      <alignment horizontal="center" vertical="center" wrapText="1"/>
    </xf>
    <xf numFmtId="2" fontId="6"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2" fillId="0" borderId="0" xfId="0" applyFont="1" applyAlignment="1">
      <alignment horizontal="center" vertical="center" wrapText="1"/>
    </xf>
    <xf numFmtId="2" fontId="12" fillId="0" borderId="0" xfId="0" applyNumberFormat="1" applyFont="1" applyAlignment="1">
      <alignment horizontal="center" vertical="center" wrapText="1"/>
    </xf>
    <xf numFmtId="49" fontId="11" fillId="0" borderId="0" xfId="0" applyNumberFormat="1" applyFont="1" applyFill="1" applyAlignment="1">
      <alignment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1" fontId="1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2" fontId="2" fillId="0" borderId="0" xfId="0" applyNumberFormat="1" applyFont="1" applyFill="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2" fontId="6" fillId="0" borderId="1" xfId="0" applyNumberFormat="1" applyFont="1" applyFill="1" applyBorder="1" applyAlignment="1">
      <alignment horizontal="left" vertical="center" wrapText="1"/>
    </xf>
    <xf numFmtId="2" fontId="6" fillId="0" borderId="0" xfId="0" applyNumberFormat="1" applyFont="1" applyFill="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1" fontId="2"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left" vertical="center" wrapText="1"/>
    </xf>
    <xf numFmtId="1" fontId="6"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2" fontId="2" fillId="0" borderId="0" xfId="0" applyNumberFormat="1" applyFont="1" applyFill="1" applyAlignment="1">
      <alignment horizontal="center" vertical="center" wrapText="1"/>
    </xf>
    <xf numFmtId="0" fontId="14" fillId="0" borderId="0" xfId="0" applyFont="1" applyAlignment="1">
      <alignment horizontal="center" vertical="center" wrapText="1"/>
    </xf>
    <xf numFmtId="49"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2"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1" fontId="2" fillId="0" borderId="1" xfId="0" applyNumberFormat="1" applyFont="1" applyBorder="1" applyAlignment="1">
      <alignment horizontal="center" vertical="center" wrapText="1"/>
    </xf>
    <xf numFmtId="1" fontId="5" fillId="0" borderId="1" xfId="0" applyNumberFormat="1" applyFont="1" applyBorder="1" applyAlignment="1">
      <alignment horizontal="left" vertical="center" wrapText="1"/>
    </xf>
    <xf numFmtId="1"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2" fontId="14" fillId="0" borderId="0" xfId="0" applyNumberFormat="1" applyFont="1" applyAlignment="1">
      <alignment horizontal="center" vertical="center" wrapText="1"/>
    </xf>
    <xf numFmtId="0" fontId="4" fillId="0" borderId="4"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2" fontId="2"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 fontId="6" fillId="0" borderId="0" xfId="0" applyNumberFormat="1" applyFont="1" applyAlignment="1">
      <alignment horizontal="center" vertical="center" wrapText="1"/>
    </xf>
    <xf numFmtId="0" fontId="13" fillId="0" borderId="0" xfId="0" applyFont="1" applyFill="1" applyAlignment="1">
      <alignment vertical="center" wrapText="1"/>
    </xf>
    <xf numFmtId="0" fontId="15" fillId="0" borderId="0" xfId="0" applyFont="1" applyFill="1" applyBorder="1" applyAlignment="1">
      <alignment horizontal="center" vertical="center" wrapText="1"/>
    </xf>
    <xf numFmtId="0" fontId="17" fillId="0" borderId="0" xfId="0" applyFont="1" applyAlignment="1">
      <alignment horizontal="center" vertical="center" wrapText="1"/>
    </xf>
    <xf numFmtId="2" fontId="2"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2" fontId="6" fillId="0" borderId="2" xfId="0" applyNumberFormat="1" applyFont="1" applyFill="1" applyBorder="1" applyAlignment="1">
      <alignment vertical="center" wrapText="1"/>
    </xf>
    <xf numFmtId="0" fontId="12" fillId="0" borderId="0" xfId="0" applyFont="1" applyFill="1" applyAlignment="1">
      <alignment horizontal="left" vertical="center" wrapText="1"/>
    </xf>
    <xf numFmtId="0" fontId="2" fillId="0" borderId="1" xfId="0" applyFont="1" applyBorder="1" applyAlignment="1">
      <alignment wrapText="1"/>
    </xf>
    <xf numFmtId="0" fontId="12" fillId="0" borderId="0" xfId="0" applyFont="1" applyFill="1" applyAlignment="1">
      <alignment vertical="center" wrapText="1"/>
    </xf>
    <xf numFmtId="0" fontId="5" fillId="0" borderId="1" xfId="0" applyFont="1" applyBorder="1" applyAlignment="1">
      <alignment wrapText="1"/>
    </xf>
    <xf numFmtId="49" fontId="2" fillId="0" borderId="0" xfId="0" applyNumberFormat="1" applyFont="1" applyFill="1" applyAlignment="1">
      <alignment vertical="center" wrapText="1"/>
    </xf>
    <xf numFmtId="49" fontId="14" fillId="0" borderId="0" xfId="0" applyNumberFormat="1" applyFont="1" applyFill="1" applyAlignment="1">
      <alignment vertical="center" wrapText="1"/>
    </xf>
    <xf numFmtId="2" fontId="20" fillId="0" borderId="1"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0" xfId="0" applyFont="1" applyFill="1" applyAlignment="1">
      <alignment vertical="center" wrapText="1"/>
    </xf>
    <xf numFmtId="0" fontId="14" fillId="0" borderId="0" xfId="0" applyFont="1" applyFill="1" applyAlignment="1">
      <alignment vertical="center" wrapText="1"/>
    </xf>
    <xf numFmtId="49" fontId="2" fillId="0" borderId="6"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49" fontId="11" fillId="0" borderId="7" xfId="0" applyNumberFormat="1" applyFont="1" applyFill="1" applyBorder="1" applyAlignment="1">
      <alignment vertical="center" wrapText="1"/>
    </xf>
    <xf numFmtId="49" fontId="2" fillId="0" borderId="0" xfId="0" applyNumberFormat="1" applyFont="1" applyFill="1" applyBorder="1" applyAlignment="1">
      <alignment horizontal="right" wrapText="1"/>
    </xf>
    <xf numFmtId="49" fontId="13" fillId="0" borderId="0"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4" fillId="0" borderId="0" xfId="0" applyNumberFormat="1" applyFont="1" applyFill="1" applyAlignment="1">
      <alignment horizontal="left" vertical="center" wrapText="1"/>
    </xf>
    <xf numFmtId="2"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1" fillId="0" borderId="0" xfId="0" applyNumberFormat="1" applyFont="1" applyFill="1" applyAlignment="1">
      <alignment horizontal="center" vertical="center" wrapText="1"/>
    </xf>
    <xf numFmtId="0" fontId="12" fillId="0" borderId="0" xfId="0" applyFont="1" applyFill="1" applyAlignment="1">
      <alignment horizontal="left" vertical="center" wrapText="1"/>
    </xf>
    <xf numFmtId="0" fontId="8"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2" fontId="6" fillId="0" borderId="2"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14" fillId="0" borderId="0" xfId="0" applyNumberFormat="1" applyFont="1" applyFill="1" applyAlignment="1">
      <alignment horizontal="center" vertical="center" wrapText="1"/>
    </xf>
    <xf numFmtId="2" fontId="2" fillId="0" borderId="2"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49" fontId="21" fillId="0" borderId="3"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8" fillId="0" borderId="14"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2" fontId="6" fillId="0" borderId="8"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49" fontId="2" fillId="0" borderId="0" xfId="0" applyNumberFormat="1" applyFont="1" applyAlignment="1">
      <alignment horizontal="lef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 fontId="8" fillId="0" borderId="6"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1" fontId="10" fillId="0" borderId="5" xfId="0" applyNumberFormat="1" applyFont="1" applyBorder="1" applyAlignment="1">
      <alignment horizontal="center" vertical="center" wrapText="1"/>
    </xf>
    <xf numFmtId="49" fontId="2" fillId="0" borderId="0" xfId="0" applyNumberFormat="1" applyFont="1" applyFill="1" applyAlignment="1">
      <alignment horizontal="center" vertical="center" wrapText="1"/>
    </xf>
    <xf numFmtId="49" fontId="8" fillId="0" borderId="1" xfId="0" applyNumberFormat="1" applyFont="1" applyBorder="1" applyAlignment="1">
      <alignment horizontal="center" vertical="center" wrapText="1"/>
    </xf>
    <xf numFmtId="0" fontId="8" fillId="0" borderId="15" xfId="0" applyFont="1" applyBorder="1" applyAlignment="1">
      <alignment horizontal="center" vertical="center" wrapText="1"/>
    </xf>
    <xf numFmtId="49" fontId="14" fillId="0" borderId="0" xfId="0" applyNumberFormat="1" applyFont="1" applyAlignment="1">
      <alignment horizontal="left" vertical="center" wrapText="1"/>
    </xf>
    <xf numFmtId="49" fontId="2" fillId="0" borderId="0" xfId="0" applyNumberFormat="1" applyFont="1" applyAlignment="1">
      <alignment horizontal="left" wrapText="1"/>
    </xf>
    <xf numFmtId="2" fontId="14" fillId="0" borderId="0" xfId="0" applyNumberFormat="1" applyFont="1" applyAlignment="1">
      <alignment horizontal="center" vertical="center" wrapText="1"/>
    </xf>
    <xf numFmtId="2" fontId="6" fillId="0" borderId="1"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11"/>
  <sheetViews>
    <sheetView zoomScale="60" zoomScaleNormal="60" zoomScaleSheetLayoutView="25" workbookViewId="0" topLeftCell="A1">
      <pane xSplit="2" ySplit="16" topLeftCell="C64" activePane="bottomRight" state="frozen"/>
      <selection pane="topLeft" activeCell="A1" sqref="A1"/>
      <selection pane="topRight" activeCell="C1" sqref="C1"/>
      <selection pane="bottomLeft" activeCell="A17" sqref="A17"/>
      <selection pane="bottomRight" activeCell="L3" sqref="L3:M3"/>
    </sheetView>
  </sheetViews>
  <sheetFormatPr defaultColWidth="9.140625" defaultRowHeight="12.75"/>
  <cols>
    <col min="1" max="1" width="17.28125" style="22" customWidth="1"/>
    <col min="2" max="2" width="99.7109375" style="23" customWidth="1"/>
    <col min="3" max="3" width="19.7109375" style="23" customWidth="1"/>
    <col min="4" max="5" width="15.57421875" style="23" customWidth="1"/>
    <col min="6" max="6" width="17.8515625" style="23" customWidth="1"/>
    <col min="7" max="10" width="15.57421875" style="23" customWidth="1"/>
    <col min="11" max="11" width="16.57421875" style="23" customWidth="1"/>
    <col min="12" max="12" width="23.421875" style="23" customWidth="1"/>
    <col min="13" max="13" width="19.7109375" style="41" customWidth="1"/>
    <col min="14" max="14" width="18.7109375" style="24" customWidth="1"/>
    <col min="15" max="15" width="17.00390625" style="24" customWidth="1"/>
    <col min="16" max="16" width="17.8515625" style="24" customWidth="1"/>
    <col min="17" max="17" width="19.140625" style="24" customWidth="1"/>
    <col min="18" max="18" width="15.28125" style="24" customWidth="1"/>
    <col min="19" max="19" width="15.7109375" style="24" customWidth="1"/>
    <col min="20" max="20" width="16.28125" style="24" customWidth="1"/>
    <col min="21" max="21" width="15.7109375" style="24" customWidth="1"/>
    <col min="22" max="22" width="17.28125" style="24" customWidth="1"/>
    <col min="23" max="23" width="21.8515625" style="24" customWidth="1"/>
    <col min="24" max="24" width="20.57421875" style="54" customWidth="1"/>
    <col min="25" max="25" width="19.8515625" style="24" customWidth="1"/>
    <col min="26" max="26" width="15.28125" style="24" customWidth="1"/>
    <col min="27" max="27" width="14.7109375" style="24" customWidth="1"/>
    <col min="28" max="28" width="18.28125" style="24" customWidth="1"/>
    <col min="29" max="29" width="17.421875" style="24" customWidth="1"/>
    <col min="30" max="30" width="16.140625" style="24" customWidth="1"/>
    <col min="31" max="31" width="18.28125" style="24" customWidth="1"/>
    <col min="32" max="32" width="17.00390625" style="24" customWidth="1"/>
    <col min="33" max="33" width="20.28125" style="24" customWidth="1"/>
    <col min="34" max="34" width="22.140625" style="24" customWidth="1"/>
    <col min="35" max="35" width="25.8515625" style="24" customWidth="1"/>
    <col min="36" max="16384" width="9.140625" style="24" customWidth="1"/>
  </cols>
  <sheetData>
    <row r="1" spans="12:13" ht="18.75">
      <c r="L1" s="76" t="s">
        <v>257</v>
      </c>
      <c r="M1" s="76"/>
    </row>
    <row r="2" spans="1:13" ht="15" customHeight="1">
      <c r="A2" s="80"/>
      <c r="B2" s="80"/>
      <c r="L2" s="104" t="s">
        <v>81</v>
      </c>
      <c r="M2" s="104"/>
    </row>
    <row r="3" spans="12:13" ht="15" customHeight="1">
      <c r="L3" s="104" t="s">
        <v>266</v>
      </c>
      <c r="M3" s="104"/>
    </row>
    <row r="4" ht="15" customHeight="1">
      <c r="K4" s="78"/>
    </row>
    <row r="5" spans="9:13" ht="15" customHeight="1">
      <c r="I5" s="25"/>
      <c r="J5" s="25"/>
      <c r="K5" s="25"/>
      <c r="L5" s="25"/>
      <c r="M5" s="26"/>
    </row>
    <row r="6" spans="3:13" ht="20.25" customHeight="1">
      <c r="C6" s="141" t="s">
        <v>247</v>
      </c>
      <c r="D6" s="141"/>
      <c r="E6" s="141"/>
      <c r="F6" s="141"/>
      <c r="G6" s="141"/>
      <c r="H6" s="141"/>
      <c r="I6" s="141"/>
      <c r="J6" s="141"/>
      <c r="K6" s="141"/>
      <c r="L6" s="85"/>
      <c r="M6" s="26"/>
    </row>
    <row r="7" spans="2:24" s="23" customFormat="1" ht="32.25" customHeight="1">
      <c r="B7" s="16"/>
      <c r="C7" s="103" t="s">
        <v>252</v>
      </c>
      <c r="D7" s="103"/>
      <c r="E7" s="103"/>
      <c r="F7" s="103"/>
      <c r="G7" s="103"/>
      <c r="H7" s="103"/>
      <c r="I7" s="103"/>
      <c r="J7" s="103"/>
      <c r="K7" s="103"/>
      <c r="L7" s="103"/>
      <c r="M7" s="103"/>
      <c r="X7" s="41"/>
    </row>
    <row r="8" spans="1:24" s="23" customFormat="1" ht="20.25" customHeight="1" thickBot="1">
      <c r="A8" s="88"/>
      <c r="B8" s="91"/>
      <c r="C8" s="93"/>
      <c r="D8" s="93"/>
      <c r="E8" s="93"/>
      <c r="F8" s="93"/>
      <c r="G8" s="93"/>
      <c r="H8" s="93"/>
      <c r="I8" s="93"/>
      <c r="J8" s="93"/>
      <c r="K8" s="93"/>
      <c r="L8" s="93"/>
      <c r="M8" s="92" t="s">
        <v>188</v>
      </c>
      <c r="X8" s="41"/>
    </row>
    <row r="9" spans="1:35" ht="17.25" customHeight="1">
      <c r="A9" s="100" t="s">
        <v>145</v>
      </c>
      <c r="B9" s="99" t="s">
        <v>146</v>
      </c>
      <c r="C9" s="106" t="s">
        <v>191</v>
      </c>
      <c r="D9" s="106"/>
      <c r="E9" s="106"/>
      <c r="F9" s="106"/>
      <c r="G9" s="106"/>
      <c r="H9" s="106"/>
      <c r="I9" s="106"/>
      <c r="J9" s="106"/>
      <c r="K9" s="106"/>
      <c r="L9" s="106"/>
      <c r="M9" s="106"/>
      <c r="N9" s="120" t="s">
        <v>190</v>
      </c>
      <c r="O9" s="120"/>
      <c r="P9" s="120"/>
      <c r="Q9" s="120"/>
      <c r="R9" s="120"/>
      <c r="S9" s="120"/>
      <c r="T9" s="120"/>
      <c r="U9" s="120"/>
      <c r="V9" s="120"/>
      <c r="W9" s="120"/>
      <c r="X9" s="120"/>
      <c r="Y9" s="120" t="s">
        <v>189</v>
      </c>
      <c r="Z9" s="120"/>
      <c r="AA9" s="120"/>
      <c r="AB9" s="120"/>
      <c r="AC9" s="120"/>
      <c r="AD9" s="120"/>
      <c r="AE9" s="120"/>
      <c r="AF9" s="120"/>
      <c r="AG9" s="120"/>
      <c r="AH9" s="120"/>
      <c r="AI9" s="120"/>
    </row>
    <row r="10" spans="1:35" ht="14.25" customHeight="1">
      <c r="A10" s="101"/>
      <c r="B10" s="108"/>
      <c r="C10" s="108" t="s">
        <v>3</v>
      </c>
      <c r="D10" s="108"/>
      <c r="E10" s="108"/>
      <c r="F10" s="108" t="s">
        <v>4</v>
      </c>
      <c r="G10" s="108"/>
      <c r="H10" s="108"/>
      <c r="I10" s="108"/>
      <c r="J10" s="108"/>
      <c r="K10" s="108"/>
      <c r="L10" s="108"/>
      <c r="M10" s="107" t="s">
        <v>11</v>
      </c>
      <c r="N10" s="123" t="s">
        <v>3</v>
      </c>
      <c r="O10" s="124"/>
      <c r="P10" s="124"/>
      <c r="Q10" s="108" t="s">
        <v>4</v>
      </c>
      <c r="R10" s="108"/>
      <c r="S10" s="108"/>
      <c r="T10" s="108"/>
      <c r="U10" s="108"/>
      <c r="V10" s="108"/>
      <c r="W10" s="108"/>
      <c r="X10" s="107" t="s">
        <v>11</v>
      </c>
      <c r="Y10" s="123" t="s">
        <v>3</v>
      </c>
      <c r="Z10" s="124"/>
      <c r="AA10" s="124"/>
      <c r="AB10" s="108" t="s">
        <v>4</v>
      </c>
      <c r="AC10" s="108"/>
      <c r="AD10" s="108"/>
      <c r="AE10" s="108"/>
      <c r="AF10" s="108"/>
      <c r="AG10" s="108"/>
      <c r="AH10" s="108"/>
      <c r="AI10" s="107" t="s">
        <v>11</v>
      </c>
    </row>
    <row r="11" spans="1:35" s="1" customFormat="1" ht="10.5" customHeight="1">
      <c r="A11" s="101"/>
      <c r="B11" s="108"/>
      <c r="C11" s="108"/>
      <c r="D11" s="108"/>
      <c r="E11" s="108"/>
      <c r="F11" s="108"/>
      <c r="G11" s="108"/>
      <c r="H11" s="108"/>
      <c r="I11" s="108"/>
      <c r="J11" s="108"/>
      <c r="K11" s="108"/>
      <c r="L11" s="108"/>
      <c r="M11" s="107"/>
      <c r="N11" s="125"/>
      <c r="O11" s="126"/>
      <c r="P11" s="126"/>
      <c r="Q11" s="108"/>
      <c r="R11" s="108"/>
      <c r="S11" s="108"/>
      <c r="T11" s="108"/>
      <c r="U11" s="108"/>
      <c r="V11" s="108"/>
      <c r="W11" s="108"/>
      <c r="X11" s="107"/>
      <c r="Y11" s="125"/>
      <c r="Z11" s="126"/>
      <c r="AA11" s="126"/>
      <c r="AB11" s="108"/>
      <c r="AC11" s="108"/>
      <c r="AD11" s="108"/>
      <c r="AE11" s="108"/>
      <c r="AF11" s="108"/>
      <c r="AG11" s="108"/>
      <c r="AH11" s="108"/>
      <c r="AI11" s="107"/>
    </row>
    <row r="12" spans="1:35" s="1" customFormat="1" ht="15.75" customHeight="1">
      <c r="A12" s="101"/>
      <c r="B12" s="108"/>
      <c r="C12" s="108" t="s">
        <v>5</v>
      </c>
      <c r="D12" s="108" t="s">
        <v>7</v>
      </c>
      <c r="E12" s="108"/>
      <c r="F12" s="108" t="s">
        <v>5</v>
      </c>
      <c r="G12" s="108" t="s">
        <v>6</v>
      </c>
      <c r="H12" s="108" t="s">
        <v>158</v>
      </c>
      <c r="I12" s="108"/>
      <c r="J12" s="108" t="s">
        <v>10</v>
      </c>
      <c r="K12" s="108" t="s">
        <v>158</v>
      </c>
      <c r="L12" s="108"/>
      <c r="M12" s="107"/>
      <c r="N12" s="108" t="s">
        <v>5</v>
      </c>
      <c r="O12" s="108" t="s">
        <v>7</v>
      </c>
      <c r="P12" s="127"/>
      <c r="Q12" s="108" t="s">
        <v>5</v>
      </c>
      <c r="R12" s="108" t="s">
        <v>6</v>
      </c>
      <c r="S12" s="108" t="s">
        <v>158</v>
      </c>
      <c r="T12" s="108"/>
      <c r="U12" s="108" t="s">
        <v>10</v>
      </c>
      <c r="V12" s="108" t="s">
        <v>158</v>
      </c>
      <c r="W12" s="108"/>
      <c r="X12" s="107"/>
      <c r="Y12" s="108" t="s">
        <v>5</v>
      </c>
      <c r="Z12" s="108" t="s">
        <v>7</v>
      </c>
      <c r="AA12" s="127"/>
      <c r="AB12" s="108" t="s">
        <v>5</v>
      </c>
      <c r="AC12" s="108" t="s">
        <v>6</v>
      </c>
      <c r="AD12" s="108" t="s">
        <v>158</v>
      </c>
      <c r="AE12" s="108"/>
      <c r="AF12" s="108" t="s">
        <v>10</v>
      </c>
      <c r="AG12" s="108" t="s">
        <v>158</v>
      </c>
      <c r="AH12" s="108"/>
      <c r="AI12" s="107"/>
    </row>
    <row r="13" spans="1:35" s="1" customFormat="1" ht="15.75" customHeight="1">
      <c r="A13" s="101"/>
      <c r="B13" s="108"/>
      <c r="C13" s="108"/>
      <c r="D13" s="108" t="s">
        <v>8</v>
      </c>
      <c r="E13" s="122" t="s">
        <v>9</v>
      </c>
      <c r="F13" s="108"/>
      <c r="G13" s="108"/>
      <c r="H13" s="108" t="s">
        <v>8</v>
      </c>
      <c r="I13" s="122" t="s">
        <v>9</v>
      </c>
      <c r="J13" s="108"/>
      <c r="K13" s="108" t="s">
        <v>162</v>
      </c>
      <c r="L13" s="17" t="s">
        <v>158</v>
      </c>
      <c r="M13" s="107"/>
      <c r="N13" s="108"/>
      <c r="O13" s="108" t="s">
        <v>8</v>
      </c>
      <c r="P13" s="121" t="s">
        <v>9</v>
      </c>
      <c r="Q13" s="108"/>
      <c r="R13" s="108"/>
      <c r="S13" s="108" t="s">
        <v>8</v>
      </c>
      <c r="T13" s="122" t="s">
        <v>9</v>
      </c>
      <c r="U13" s="108"/>
      <c r="V13" s="108" t="s">
        <v>162</v>
      </c>
      <c r="W13" s="17" t="s">
        <v>158</v>
      </c>
      <c r="X13" s="107"/>
      <c r="Y13" s="108"/>
      <c r="Z13" s="108" t="s">
        <v>8</v>
      </c>
      <c r="AA13" s="121" t="s">
        <v>9</v>
      </c>
      <c r="AB13" s="108"/>
      <c r="AC13" s="108"/>
      <c r="AD13" s="108" t="s">
        <v>8</v>
      </c>
      <c r="AE13" s="122" t="s">
        <v>9</v>
      </c>
      <c r="AF13" s="108"/>
      <c r="AG13" s="108" t="s">
        <v>162</v>
      </c>
      <c r="AH13" s="17" t="s">
        <v>158</v>
      </c>
      <c r="AI13" s="107"/>
    </row>
    <row r="14" spans="1:35" s="1" customFormat="1" ht="15.75" customHeight="1">
      <c r="A14" s="101"/>
      <c r="B14" s="108"/>
      <c r="C14" s="108"/>
      <c r="D14" s="108"/>
      <c r="E14" s="122"/>
      <c r="F14" s="108"/>
      <c r="G14" s="108"/>
      <c r="H14" s="108"/>
      <c r="I14" s="122"/>
      <c r="J14" s="108"/>
      <c r="K14" s="108"/>
      <c r="L14" s="102" t="s">
        <v>159</v>
      </c>
      <c r="M14" s="107"/>
      <c r="N14" s="108"/>
      <c r="O14" s="108"/>
      <c r="P14" s="121"/>
      <c r="Q14" s="108"/>
      <c r="R14" s="108"/>
      <c r="S14" s="108"/>
      <c r="T14" s="122"/>
      <c r="U14" s="108"/>
      <c r="V14" s="108"/>
      <c r="W14" s="102" t="s">
        <v>159</v>
      </c>
      <c r="X14" s="107"/>
      <c r="Y14" s="108"/>
      <c r="Z14" s="108"/>
      <c r="AA14" s="121"/>
      <c r="AB14" s="108"/>
      <c r="AC14" s="108"/>
      <c r="AD14" s="108"/>
      <c r="AE14" s="122"/>
      <c r="AF14" s="108"/>
      <c r="AG14" s="108"/>
      <c r="AH14" s="128" t="s">
        <v>159</v>
      </c>
      <c r="AI14" s="107"/>
    </row>
    <row r="15" spans="1:35" s="1" customFormat="1" ht="79.5" customHeight="1">
      <c r="A15" s="101"/>
      <c r="B15" s="108"/>
      <c r="C15" s="108"/>
      <c r="D15" s="108"/>
      <c r="E15" s="122"/>
      <c r="F15" s="108"/>
      <c r="G15" s="108"/>
      <c r="H15" s="108"/>
      <c r="I15" s="122"/>
      <c r="J15" s="108"/>
      <c r="K15" s="108"/>
      <c r="L15" s="102"/>
      <c r="M15" s="107"/>
      <c r="N15" s="108"/>
      <c r="O15" s="108"/>
      <c r="P15" s="121"/>
      <c r="Q15" s="108"/>
      <c r="R15" s="108"/>
      <c r="S15" s="108"/>
      <c r="T15" s="122"/>
      <c r="U15" s="108"/>
      <c r="V15" s="108"/>
      <c r="W15" s="102"/>
      <c r="X15" s="107"/>
      <c r="Y15" s="108"/>
      <c r="Z15" s="108"/>
      <c r="AA15" s="121"/>
      <c r="AB15" s="108"/>
      <c r="AC15" s="108"/>
      <c r="AD15" s="108"/>
      <c r="AE15" s="122"/>
      <c r="AF15" s="108"/>
      <c r="AG15" s="108"/>
      <c r="AH15" s="128"/>
      <c r="AI15" s="107"/>
    </row>
    <row r="16" spans="1:35" s="23" customFormat="1" ht="15" customHeight="1">
      <c r="A16" s="57" t="s">
        <v>161</v>
      </c>
      <c r="B16" s="30">
        <v>2</v>
      </c>
      <c r="C16" s="30">
        <v>3</v>
      </c>
      <c r="D16" s="30">
        <v>4</v>
      </c>
      <c r="E16" s="58">
        <v>5</v>
      </c>
      <c r="F16" s="30">
        <v>6</v>
      </c>
      <c r="G16" s="30">
        <v>7</v>
      </c>
      <c r="H16" s="30">
        <v>8</v>
      </c>
      <c r="I16" s="58">
        <v>9</v>
      </c>
      <c r="J16" s="30">
        <v>10</v>
      </c>
      <c r="K16" s="59">
        <v>11</v>
      </c>
      <c r="L16" s="60">
        <v>12</v>
      </c>
      <c r="M16" s="37">
        <v>13</v>
      </c>
      <c r="N16" s="30">
        <v>14</v>
      </c>
      <c r="O16" s="30">
        <v>15</v>
      </c>
      <c r="P16" s="30">
        <v>16</v>
      </c>
      <c r="Q16" s="30">
        <v>17</v>
      </c>
      <c r="R16" s="30">
        <v>18</v>
      </c>
      <c r="S16" s="30">
        <v>19</v>
      </c>
      <c r="T16" s="30">
        <v>20</v>
      </c>
      <c r="U16" s="30">
        <v>21</v>
      </c>
      <c r="V16" s="30">
        <v>22</v>
      </c>
      <c r="W16" s="30">
        <v>23</v>
      </c>
      <c r="X16" s="37">
        <v>24</v>
      </c>
      <c r="Y16" s="30">
        <v>25</v>
      </c>
      <c r="Z16" s="30">
        <v>26</v>
      </c>
      <c r="AA16" s="30">
        <v>27</v>
      </c>
      <c r="AB16" s="30">
        <v>28</v>
      </c>
      <c r="AC16" s="30">
        <v>29</v>
      </c>
      <c r="AD16" s="30">
        <v>30</v>
      </c>
      <c r="AE16" s="30">
        <v>31</v>
      </c>
      <c r="AF16" s="30">
        <v>32</v>
      </c>
      <c r="AG16" s="30">
        <v>33</v>
      </c>
      <c r="AH16" s="30">
        <v>34</v>
      </c>
      <c r="AI16" s="30">
        <v>35</v>
      </c>
    </row>
    <row r="17" spans="1:35" s="28" customFormat="1" ht="21.75" customHeight="1">
      <c r="A17" s="27" t="s">
        <v>147</v>
      </c>
      <c r="B17" s="13" t="s">
        <v>12</v>
      </c>
      <c r="C17" s="18">
        <f>C18</f>
        <v>985198</v>
      </c>
      <c r="D17" s="18">
        <f aca="true" t="shared" si="0" ref="D17:W17">D18</f>
        <v>494872</v>
      </c>
      <c r="E17" s="18">
        <f t="shared" si="0"/>
        <v>143472</v>
      </c>
      <c r="F17" s="18">
        <f t="shared" si="0"/>
        <v>7500</v>
      </c>
      <c r="G17" s="18">
        <f t="shared" si="0"/>
        <v>0</v>
      </c>
      <c r="H17" s="18">
        <f t="shared" si="0"/>
        <v>0</v>
      </c>
      <c r="I17" s="18">
        <f t="shared" si="0"/>
        <v>0</v>
      </c>
      <c r="J17" s="18">
        <f t="shared" si="0"/>
        <v>7500</v>
      </c>
      <c r="K17" s="18">
        <f t="shared" si="0"/>
        <v>7500</v>
      </c>
      <c r="L17" s="18">
        <f t="shared" si="0"/>
        <v>7500</v>
      </c>
      <c r="M17" s="18">
        <f aca="true" t="shared" si="1" ref="M17:M41">C17+F17</f>
        <v>992698</v>
      </c>
      <c r="N17" s="18">
        <f t="shared" si="0"/>
        <v>0</v>
      </c>
      <c r="O17" s="18">
        <f t="shared" si="0"/>
        <v>0</v>
      </c>
      <c r="P17" s="18">
        <f t="shared" si="0"/>
        <v>0</v>
      </c>
      <c r="Q17" s="18">
        <f>R17+U17</f>
        <v>0</v>
      </c>
      <c r="R17" s="18">
        <f t="shared" si="0"/>
        <v>0</v>
      </c>
      <c r="S17" s="18">
        <f t="shared" si="0"/>
        <v>0</v>
      </c>
      <c r="T17" s="18">
        <f t="shared" si="0"/>
        <v>0</v>
      </c>
      <c r="U17" s="18">
        <f t="shared" si="0"/>
        <v>0</v>
      </c>
      <c r="V17" s="18">
        <f t="shared" si="0"/>
        <v>0</v>
      </c>
      <c r="W17" s="18">
        <f t="shared" si="0"/>
        <v>0</v>
      </c>
      <c r="X17" s="18">
        <f>N17+Q17</f>
        <v>0</v>
      </c>
      <c r="Y17" s="62">
        <f aca="true" t="shared" si="2" ref="Y17:Y51">C17+N17</f>
        <v>985198</v>
      </c>
      <c r="Z17" s="62">
        <f aca="true" t="shared" si="3" ref="Z17:AI34">D17+O17</f>
        <v>494872</v>
      </c>
      <c r="AA17" s="62">
        <f t="shared" si="3"/>
        <v>143472</v>
      </c>
      <c r="AB17" s="62">
        <f t="shared" si="3"/>
        <v>7500</v>
      </c>
      <c r="AC17" s="62">
        <f t="shared" si="3"/>
        <v>0</v>
      </c>
      <c r="AD17" s="62">
        <f t="shared" si="3"/>
        <v>0</v>
      </c>
      <c r="AE17" s="62">
        <f t="shared" si="3"/>
        <v>0</v>
      </c>
      <c r="AF17" s="62">
        <f t="shared" si="3"/>
        <v>7500</v>
      </c>
      <c r="AG17" s="62">
        <f t="shared" si="3"/>
        <v>7500</v>
      </c>
      <c r="AH17" s="62">
        <f t="shared" si="3"/>
        <v>7500</v>
      </c>
      <c r="AI17" s="62">
        <f t="shared" si="3"/>
        <v>992698</v>
      </c>
    </row>
    <row r="18" spans="1:35" s="23" customFormat="1" ht="24.75" customHeight="1">
      <c r="A18" s="29" t="s">
        <v>84</v>
      </c>
      <c r="B18" s="4" t="s">
        <v>13</v>
      </c>
      <c r="C18" s="18">
        <v>985198</v>
      </c>
      <c r="D18" s="61">
        <v>494872</v>
      </c>
      <c r="E18" s="61">
        <v>143472</v>
      </c>
      <c r="F18" s="18">
        <f aca="true" t="shared" si="4" ref="F18:F47">G18+J18</f>
        <v>7500</v>
      </c>
      <c r="G18" s="61"/>
      <c r="H18" s="61"/>
      <c r="I18" s="61"/>
      <c r="J18" s="61">
        <v>7500</v>
      </c>
      <c r="K18" s="61">
        <v>7500</v>
      </c>
      <c r="L18" s="61">
        <v>7500</v>
      </c>
      <c r="M18" s="18">
        <f t="shared" si="1"/>
        <v>992698</v>
      </c>
      <c r="N18" s="61"/>
      <c r="O18" s="61"/>
      <c r="P18" s="61"/>
      <c r="Q18" s="18">
        <f aca="true" t="shared" si="5" ref="Q18:Q50">R18+U18</f>
        <v>0</v>
      </c>
      <c r="R18" s="61"/>
      <c r="S18" s="61"/>
      <c r="T18" s="61"/>
      <c r="U18" s="61"/>
      <c r="V18" s="61"/>
      <c r="W18" s="61"/>
      <c r="X18" s="18">
        <f aca="true" t="shared" si="6" ref="X18:X48">N18+Q18</f>
        <v>0</v>
      </c>
      <c r="Y18" s="62">
        <f t="shared" si="2"/>
        <v>985198</v>
      </c>
      <c r="Z18" s="62">
        <f t="shared" si="3"/>
        <v>494872</v>
      </c>
      <c r="AA18" s="62">
        <f t="shared" si="3"/>
        <v>143472</v>
      </c>
      <c r="AB18" s="62">
        <f t="shared" si="3"/>
        <v>7500</v>
      </c>
      <c r="AC18" s="62">
        <f t="shared" si="3"/>
        <v>0</v>
      </c>
      <c r="AD18" s="62">
        <f t="shared" si="3"/>
        <v>0</v>
      </c>
      <c r="AE18" s="62">
        <f t="shared" si="3"/>
        <v>0</v>
      </c>
      <c r="AF18" s="62">
        <f t="shared" si="3"/>
        <v>7500</v>
      </c>
      <c r="AG18" s="62">
        <f t="shared" si="3"/>
        <v>7500</v>
      </c>
      <c r="AH18" s="62">
        <f t="shared" si="3"/>
        <v>7500</v>
      </c>
      <c r="AI18" s="62">
        <f t="shared" si="3"/>
        <v>992698</v>
      </c>
    </row>
    <row r="19" spans="1:35" s="28" customFormat="1" ht="24.75" customHeight="1">
      <c r="A19" s="27" t="s">
        <v>87</v>
      </c>
      <c r="B19" s="13" t="s">
        <v>66</v>
      </c>
      <c r="C19" s="18">
        <f>C22+C24+C26+C27+C28+C29+C30+C31</f>
        <v>36345815</v>
      </c>
      <c r="D19" s="18">
        <f aca="true" t="shared" si="7" ref="D19:W19">D22+D24+D26+D27+D28+D29+D30+D31</f>
        <v>21280180</v>
      </c>
      <c r="E19" s="18">
        <f t="shared" si="7"/>
        <v>3822850</v>
      </c>
      <c r="F19" s="18">
        <f t="shared" si="7"/>
        <v>744510</v>
      </c>
      <c r="G19" s="18">
        <f t="shared" si="7"/>
        <v>343648</v>
      </c>
      <c r="H19" s="18">
        <f t="shared" si="7"/>
        <v>0</v>
      </c>
      <c r="I19" s="18">
        <f t="shared" si="7"/>
        <v>0</v>
      </c>
      <c r="J19" s="18">
        <f t="shared" si="7"/>
        <v>400862</v>
      </c>
      <c r="K19" s="18">
        <f t="shared" si="7"/>
        <v>391862</v>
      </c>
      <c r="L19" s="18">
        <f t="shared" si="7"/>
        <v>391862</v>
      </c>
      <c r="M19" s="18">
        <f t="shared" si="1"/>
        <v>37090325</v>
      </c>
      <c r="N19" s="18">
        <f t="shared" si="7"/>
        <v>50000</v>
      </c>
      <c r="O19" s="18">
        <f t="shared" si="7"/>
        <v>0</v>
      </c>
      <c r="P19" s="18">
        <f t="shared" si="7"/>
        <v>0</v>
      </c>
      <c r="Q19" s="18">
        <f t="shared" si="5"/>
        <v>0</v>
      </c>
      <c r="R19" s="18">
        <f t="shared" si="7"/>
        <v>0</v>
      </c>
      <c r="S19" s="18">
        <f t="shared" si="7"/>
        <v>0</v>
      </c>
      <c r="T19" s="18">
        <f t="shared" si="7"/>
        <v>0</v>
      </c>
      <c r="U19" s="18">
        <f t="shared" si="7"/>
        <v>0</v>
      </c>
      <c r="V19" s="18">
        <f t="shared" si="7"/>
        <v>0</v>
      </c>
      <c r="W19" s="18">
        <f t="shared" si="7"/>
        <v>0</v>
      </c>
      <c r="X19" s="18">
        <f t="shared" si="6"/>
        <v>50000</v>
      </c>
      <c r="Y19" s="62">
        <f t="shared" si="2"/>
        <v>36395815</v>
      </c>
      <c r="Z19" s="62">
        <f t="shared" si="3"/>
        <v>21280180</v>
      </c>
      <c r="AA19" s="62">
        <f t="shared" si="3"/>
        <v>3822850</v>
      </c>
      <c r="AB19" s="62">
        <f t="shared" si="3"/>
        <v>744510</v>
      </c>
      <c r="AC19" s="62">
        <f t="shared" si="3"/>
        <v>343648</v>
      </c>
      <c r="AD19" s="62">
        <f t="shared" si="3"/>
        <v>0</v>
      </c>
      <c r="AE19" s="62">
        <f t="shared" si="3"/>
        <v>0</v>
      </c>
      <c r="AF19" s="62">
        <f t="shared" si="3"/>
        <v>400862</v>
      </c>
      <c r="AG19" s="62">
        <f t="shared" si="3"/>
        <v>391862</v>
      </c>
      <c r="AH19" s="62">
        <f t="shared" si="3"/>
        <v>391862</v>
      </c>
      <c r="AI19" s="62">
        <f t="shared" si="3"/>
        <v>37140325</v>
      </c>
    </row>
    <row r="20" spans="1:35" s="28" customFormat="1" ht="23.25" customHeight="1" hidden="1">
      <c r="A20" s="105" t="s">
        <v>130</v>
      </c>
      <c r="B20" s="105"/>
      <c r="C20" s="18">
        <f>C23</f>
        <v>0</v>
      </c>
      <c r="D20" s="18">
        <f aca="true" t="shared" si="8" ref="D20:AH20">D23</f>
        <v>0</v>
      </c>
      <c r="E20" s="18">
        <f t="shared" si="8"/>
        <v>0</v>
      </c>
      <c r="F20" s="18">
        <f t="shared" si="8"/>
        <v>0</v>
      </c>
      <c r="G20" s="18">
        <f t="shared" si="8"/>
        <v>0</v>
      </c>
      <c r="H20" s="18">
        <f t="shared" si="8"/>
        <v>0</v>
      </c>
      <c r="I20" s="18">
        <f t="shared" si="8"/>
        <v>0</v>
      </c>
      <c r="J20" s="18">
        <f t="shared" si="8"/>
        <v>0</v>
      </c>
      <c r="K20" s="18">
        <f t="shared" si="8"/>
        <v>0</v>
      </c>
      <c r="L20" s="18">
        <f t="shared" si="8"/>
        <v>0</v>
      </c>
      <c r="M20" s="18">
        <f t="shared" si="1"/>
        <v>0</v>
      </c>
      <c r="N20" s="18">
        <f t="shared" si="8"/>
        <v>0</v>
      </c>
      <c r="O20" s="18">
        <f t="shared" si="8"/>
        <v>0</v>
      </c>
      <c r="P20" s="18">
        <f t="shared" si="8"/>
        <v>0</v>
      </c>
      <c r="Q20" s="18">
        <f t="shared" si="8"/>
        <v>0</v>
      </c>
      <c r="R20" s="18">
        <f t="shared" si="8"/>
        <v>0</v>
      </c>
      <c r="S20" s="18">
        <f t="shared" si="8"/>
        <v>0</v>
      </c>
      <c r="T20" s="18">
        <f t="shared" si="8"/>
        <v>0</v>
      </c>
      <c r="U20" s="18">
        <f t="shared" si="8"/>
        <v>0</v>
      </c>
      <c r="V20" s="18">
        <f t="shared" si="8"/>
        <v>0</v>
      </c>
      <c r="W20" s="18">
        <f t="shared" si="8"/>
        <v>0</v>
      </c>
      <c r="X20" s="18">
        <f t="shared" si="8"/>
        <v>0</v>
      </c>
      <c r="Y20" s="18">
        <f t="shared" si="8"/>
        <v>0</v>
      </c>
      <c r="Z20" s="18">
        <f t="shared" si="8"/>
        <v>0</v>
      </c>
      <c r="AA20" s="18">
        <f t="shared" si="8"/>
        <v>0</v>
      </c>
      <c r="AB20" s="18">
        <f t="shared" si="8"/>
        <v>0</v>
      </c>
      <c r="AC20" s="18">
        <f t="shared" si="8"/>
        <v>0</v>
      </c>
      <c r="AD20" s="18">
        <f t="shared" si="8"/>
        <v>0</v>
      </c>
      <c r="AE20" s="18">
        <f t="shared" si="8"/>
        <v>0</v>
      </c>
      <c r="AF20" s="18">
        <f t="shared" si="8"/>
        <v>0</v>
      </c>
      <c r="AG20" s="18">
        <f t="shared" si="8"/>
        <v>0</v>
      </c>
      <c r="AH20" s="18">
        <f t="shared" si="8"/>
        <v>0</v>
      </c>
      <c r="AI20" s="62">
        <f t="shared" si="3"/>
        <v>0</v>
      </c>
    </row>
    <row r="21" spans="1:35" s="28" customFormat="1" ht="21" customHeight="1">
      <c r="A21" s="105" t="s">
        <v>129</v>
      </c>
      <c r="B21" s="105"/>
      <c r="C21" s="18">
        <f>C25</f>
        <v>935400</v>
      </c>
      <c r="D21" s="18">
        <f aca="true" t="shared" si="9" ref="D21:W21">D25</f>
        <v>0</v>
      </c>
      <c r="E21" s="18">
        <f t="shared" si="9"/>
        <v>0</v>
      </c>
      <c r="F21" s="18">
        <f t="shared" si="9"/>
        <v>0</v>
      </c>
      <c r="G21" s="18">
        <f t="shared" si="9"/>
        <v>0</v>
      </c>
      <c r="H21" s="18">
        <f t="shared" si="9"/>
        <v>0</v>
      </c>
      <c r="I21" s="18">
        <f t="shared" si="9"/>
        <v>0</v>
      </c>
      <c r="J21" s="18">
        <f t="shared" si="9"/>
        <v>0</v>
      </c>
      <c r="K21" s="18">
        <f t="shared" si="9"/>
        <v>0</v>
      </c>
      <c r="L21" s="18">
        <f t="shared" si="9"/>
        <v>0</v>
      </c>
      <c r="M21" s="18">
        <f t="shared" si="1"/>
        <v>935400</v>
      </c>
      <c r="N21" s="18">
        <f t="shared" si="9"/>
        <v>0</v>
      </c>
      <c r="O21" s="18">
        <f t="shared" si="9"/>
        <v>0</v>
      </c>
      <c r="P21" s="18">
        <f t="shared" si="9"/>
        <v>0</v>
      </c>
      <c r="Q21" s="18">
        <f t="shared" si="5"/>
        <v>0</v>
      </c>
      <c r="R21" s="18">
        <f t="shared" si="9"/>
        <v>0</v>
      </c>
      <c r="S21" s="18">
        <f t="shared" si="9"/>
        <v>0</v>
      </c>
      <c r="T21" s="18">
        <f t="shared" si="9"/>
        <v>0</v>
      </c>
      <c r="U21" s="18">
        <f t="shared" si="9"/>
        <v>0</v>
      </c>
      <c r="V21" s="18">
        <f t="shared" si="9"/>
        <v>0</v>
      </c>
      <c r="W21" s="18">
        <f t="shared" si="9"/>
        <v>0</v>
      </c>
      <c r="X21" s="18">
        <f t="shared" si="6"/>
        <v>0</v>
      </c>
      <c r="Y21" s="62">
        <f t="shared" si="2"/>
        <v>935400</v>
      </c>
      <c r="Z21" s="62">
        <f t="shared" si="3"/>
        <v>0</v>
      </c>
      <c r="AA21" s="62">
        <f t="shared" si="3"/>
        <v>0</v>
      </c>
      <c r="AB21" s="62">
        <f t="shared" si="3"/>
        <v>0</v>
      </c>
      <c r="AC21" s="62">
        <f t="shared" si="3"/>
        <v>0</v>
      </c>
      <c r="AD21" s="62">
        <f t="shared" si="3"/>
        <v>0</v>
      </c>
      <c r="AE21" s="62">
        <f t="shared" si="3"/>
        <v>0</v>
      </c>
      <c r="AF21" s="62">
        <f t="shared" si="3"/>
        <v>0</v>
      </c>
      <c r="AG21" s="62">
        <f t="shared" si="3"/>
        <v>0</v>
      </c>
      <c r="AH21" s="62">
        <f t="shared" si="3"/>
        <v>0</v>
      </c>
      <c r="AI21" s="62">
        <f t="shared" si="3"/>
        <v>935400</v>
      </c>
    </row>
    <row r="22" spans="1:35" s="23" customFormat="1" ht="35.25" customHeight="1">
      <c r="A22" s="29" t="s">
        <v>88</v>
      </c>
      <c r="B22" s="4" t="s">
        <v>24</v>
      </c>
      <c r="C22" s="18">
        <v>33019681</v>
      </c>
      <c r="D22" s="61">
        <v>19828179</v>
      </c>
      <c r="E22" s="61">
        <v>3693096</v>
      </c>
      <c r="F22" s="18">
        <f t="shared" si="4"/>
        <v>705055</v>
      </c>
      <c r="G22" s="61">
        <v>313193</v>
      </c>
      <c r="H22" s="61"/>
      <c r="I22" s="61"/>
      <c r="J22" s="61">
        <v>391862</v>
      </c>
      <c r="K22" s="61">
        <v>391862</v>
      </c>
      <c r="L22" s="61">
        <v>391862</v>
      </c>
      <c r="M22" s="18">
        <f t="shared" si="1"/>
        <v>33724736</v>
      </c>
      <c r="N22" s="61">
        <v>95000</v>
      </c>
      <c r="O22" s="61"/>
      <c r="P22" s="61"/>
      <c r="Q22" s="18">
        <f t="shared" si="5"/>
        <v>0</v>
      </c>
      <c r="R22" s="61"/>
      <c r="S22" s="61"/>
      <c r="T22" s="61"/>
      <c r="U22" s="61"/>
      <c r="V22" s="61"/>
      <c r="W22" s="61"/>
      <c r="X22" s="18">
        <f t="shared" si="6"/>
        <v>95000</v>
      </c>
      <c r="Y22" s="62">
        <f t="shared" si="2"/>
        <v>33114681</v>
      </c>
      <c r="Z22" s="62">
        <f t="shared" si="3"/>
        <v>19828179</v>
      </c>
      <c r="AA22" s="62">
        <f t="shared" si="3"/>
        <v>3693096</v>
      </c>
      <c r="AB22" s="62">
        <f t="shared" si="3"/>
        <v>705055</v>
      </c>
      <c r="AC22" s="62">
        <f t="shared" si="3"/>
        <v>313193</v>
      </c>
      <c r="AD22" s="62">
        <f t="shared" si="3"/>
        <v>0</v>
      </c>
      <c r="AE22" s="62">
        <f t="shared" si="3"/>
        <v>0</v>
      </c>
      <c r="AF22" s="62">
        <f t="shared" si="3"/>
        <v>391862</v>
      </c>
      <c r="AG22" s="62">
        <f t="shared" si="3"/>
        <v>391862</v>
      </c>
      <c r="AH22" s="62">
        <f t="shared" si="3"/>
        <v>391862</v>
      </c>
      <c r="AI22" s="62">
        <f t="shared" si="3"/>
        <v>33819736</v>
      </c>
    </row>
    <row r="23" spans="1:35" s="23" customFormat="1" ht="20.25" customHeight="1" hidden="1">
      <c r="A23" s="105" t="s">
        <v>130</v>
      </c>
      <c r="B23" s="105"/>
      <c r="C23" s="18"/>
      <c r="D23" s="61"/>
      <c r="E23" s="61"/>
      <c r="F23" s="18">
        <f t="shared" si="4"/>
        <v>0</v>
      </c>
      <c r="G23" s="61"/>
      <c r="H23" s="61"/>
      <c r="I23" s="61"/>
      <c r="J23" s="61"/>
      <c r="K23" s="61"/>
      <c r="L23" s="61"/>
      <c r="M23" s="18">
        <f t="shared" si="1"/>
        <v>0</v>
      </c>
      <c r="N23" s="61"/>
      <c r="O23" s="61"/>
      <c r="P23" s="61"/>
      <c r="Q23" s="18">
        <f t="shared" si="5"/>
        <v>0</v>
      </c>
      <c r="R23" s="61"/>
      <c r="S23" s="61"/>
      <c r="T23" s="61"/>
      <c r="U23" s="61"/>
      <c r="V23" s="61"/>
      <c r="W23" s="61"/>
      <c r="X23" s="18">
        <f t="shared" si="6"/>
        <v>0</v>
      </c>
      <c r="Y23" s="62">
        <f t="shared" si="2"/>
        <v>0</v>
      </c>
      <c r="Z23" s="62">
        <f t="shared" si="3"/>
        <v>0</v>
      </c>
      <c r="AA23" s="62">
        <f t="shared" si="3"/>
        <v>0</v>
      </c>
      <c r="AB23" s="62">
        <f t="shared" si="3"/>
        <v>0</v>
      </c>
      <c r="AC23" s="62">
        <f t="shared" si="3"/>
        <v>0</v>
      </c>
      <c r="AD23" s="62">
        <f t="shared" si="3"/>
        <v>0</v>
      </c>
      <c r="AE23" s="62">
        <f t="shared" si="3"/>
        <v>0</v>
      </c>
      <c r="AF23" s="62">
        <f t="shared" si="3"/>
        <v>0</v>
      </c>
      <c r="AG23" s="62">
        <f t="shared" si="3"/>
        <v>0</v>
      </c>
      <c r="AH23" s="62">
        <f t="shared" si="3"/>
        <v>0</v>
      </c>
      <c r="AI23" s="62">
        <f t="shared" si="3"/>
        <v>0</v>
      </c>
    </row>
    <row r="24" spans="1:35" s="23" customFormat="1" ht="29.25" customHeight="1">
      <c r="A24" s="29" t="s">
        <v>89</v>
      </c>
      <c r="B24" s="4" t="s">
        <v>140</v>
      </c>
      <c r="C24" s="18">
        <v>935400</v>
      </c>
      <c r="D24" s="61"/>
      <c r="E24" s="61"/>
      <c r="F24" s="18">
        <f t="shared" si="4"/>
        <v>0</v>
      </c>
      <c r="G24" s="61"/>
      <c r="H24" s="61"/>
      <c r="I24" s="61"/>
      <c r="J24" s="61"/>
      <c r="K24" s="61"/>
      <c r="L24" s="61"/>
      <c r="M24" s="18">
        <f t="shared" si="1"/>
        <v>935400</v>
      </c>
      <c r="N24" s="61"/>
      <c r="O24" s="61"/>
      <c r="P24" s="61"/>
      <c r="Q24" s="18">
        <f t="shared" si="5"/>
        <v>0</v>
      </c>
      <c r="R24" s="61"/>
      <c r="S24" s="61"/>
      <c r="T24" s="61"/>
      <c r="U24" s="61"/>
      <c r="V24" s="61"/>
      <c r="W24" s="61"/>
      <c r="X24" s="18">
        <f t="shared" si="6"/>
        <v>0</v>
      </c>
      <c r="Y24" s="62">
        <f t="shared" si="2"/>
        <v>935400</v>
      </c>
      <c r="Z24" s="62">
        <f t="shared" si="3"/>
        <v>0</v>
      </c>
      <c r="AA24" s="62">
        <f t="shared" si="3"/>
        <v>0</v>
      </c>
      <c r="AB24" s="62">
        <f t="shared" si="3"/>
        <v>0</v>
      </c>
      <c r="AC24" s="62">
        <f t="shared" si="3"/>
        <v>0</v>
      </c>
      <c r="AD24" s="62">
        <f t="shared" si="3"/>
        <v>0</v>
      </c>
      <c r="AE24" s="62">
        <f t="shared" si="3"/>
        <v>0</v>
      </c>
      <c r="AF24" s="62">
        <f t="shared" si="3"/>
        <v>0</v>
      </c>
      <c r="AG24" s="62">
        <f t="shared" si="3"/>
        <v>0</v>
      </c>
      <c r="AH24" s="62">
        <f t="shared" si="3"/>
        <v>0</v>
      </c>
      <c r="AI24" s="62">
        <f t="shared" si="3"/>
        <v>935400</v>
      </c>
    </row>
    <row r="25" spans="1:35" s="23" customFormat="1" ht="18.75" customHeight="1">
      <c r="A25" s="105" t="s">
        <v>129</v>
      </c>
      <c r="B25" s="105"/>
      <c r="C25" s="18">
        <v>935400</v>
      </c>
      <c r="D25" s="61"/>
      <c r="E25" s="61"/>
      <c r="F25" s="18">
        <f t="shared" si="4"/>
        <v>0</v>
      </c>
      <c r="G25" s="61"/>
      <c r="H25" s="61"/>
      <c r="I25" s="61"/>
      <c r="J25" s="61"/>
      <c r="K25" s="61"/>
      <c r="L25" s="61"/>
      <c r="M25" s="18">
        <f t="shared" si="1"/>
        <v>935400</v>
      </c>
      <c r="N25" s="61"/>
      <c r="O25" s="61"/>
      <c r="P25" s="61"/>
      <c r="Q25" s="18">
        <f t="shared" si="5"/>
        <v>0</v>
      </c>
      <c r="R25" s="61"/>
      <c r="S25" s="61"/>
      <c r="T25" s="61"/>
      <c r="U25" s="61"/>
      <c r="V25" s="61"/>
      <c r="W25" s="61"/>
      <c r="X25" s="18">
        <f t="shared" si="6"/>
        <v>0</v>
      </c>
      <c r="Y25" s="62">
        <f t="shared" si="2"/>
        <v>935400</v>
      </c>
      <c r="Z25" s="62">
        <f t="shared" si="3"/>
        <v>0</v>
      </c>
      <c r="AA25" s="62">
        <f t="shared" si="3"/>
        <v>0</v>
      </c>
      <c r="AB25" s="62">
        <f t="shared" si="3"/>
        <v>0</v>
      </c>
      <c r="AC25" s="62">
        <f t="shared" si="3"/>
        <v>0</v>
      </c>
      <c r="AD25" s="62">
        <f t="shared" si="3"/>
        <v>0</v>
      </c>
      <c r="AE25" s="62">
        <f t="shared" si="3"/>
        <v>0</v>
      </c>
      <c r="AF25" s="62">
        <f t="shared" si="3"/>
        <v>0</v>
      </c>
      <c r="AG25" s="62">
        <f t="shared" si="3"/>
        <v>0</v>
      </c>
      <c r="AH25" s="62">
        <f t="shared" si="3"/>
        <v>0</v>
      </c>
      <c r="AI25" s="62">
        <f t="shared" si="3"/>
        <v>935400</v>
      </c>
    </row>
    <row r="26" spans="1:35" s="23" customFormat="1" ht="24.75" customHeight="1">
      <c r="A26" s="29" t="s">
        <v>90</v>
      </c>
      <c r="B26" s="4" t="s">
        <v>25</v>
      </c>
      <c r="C26" s="18">
        <v>683407</v>
      </c>
      <c r="D26" s="61">
        <v>446827</v>
      </c>
      <c r="E26" s="61">
        <v>8117</v>
      </c>
      <c r="F26" s="18">
        <f t="shared" si="4"/>
        <v>0</v>
      </c>
      <c r="G26" s="61"/>
      <c r="H26" s="61"/>
      <c r="I26" s="61"/>
      <c r="J26" s="61"/>
      <c r="K26" s="61"/>
      <c r="L26" s="61"/>
      <c r="M26" s="18">
        <f t="shared" si="1"/>
        <v>683407</v>
      </c>
      <c r="N26" s="61"/>
      <c r="O26" s="61"/>
      <c r="P26" s="61"/>
      <c r="Q26" s="18">
        <f t="shared" si="5"/>
        <v>0</v>
      </c>
      <c r="R26" s="61"/>
      <c r="S26" s="61"/>
      <c r="T26" s="61"/>
      <c r="U26" s="61"/>
      <c r="V26" s="61"/>
      <c r="W26" s="61"/>
      <c r="X26" s="18">
        <f t="shared" si="6"/>
        <v>0</v>
      </c>
      <c r="Y26" s="62">
        <f t="shared" si="2"/>
        <v>683407</v>
      </c>
      <c r="Z26" s="62">
        <f t="shared" si="3"/>
        <v>446827</v>
      </c>
      <c r="AA26" s="62">
        <f t="shared" si="3"/>
        <v>8117</v>
      </c>
      <c r="AB26" s="62">
        <f t="shared" si="3"/>
        <v>0</v>
      </c>
      <c r="AC26" s="62">
        <f t="shared" si="3"/>
        <v>0</v>
      </c>
      <c r="AD26" s="62">
        <f t="shared" si="3"/>
        <v>0</v>
      </c>
      <c r="AE26" s="62">
        <f t="shared" si="3"/>
        <v>0</v>
      </c>
      <c r="AF26" s="62">
        <f t="shared" si="3"/>
        <v>0</v>
      </c>
      <c r="AG26" s="62">
        <f t="shared" si="3"/>
        <v>0</v>
      </c>
      <c r="AH26" s="62">
        <f t="shared" si="3"/>
        <v>0</v>
      </c>
      <c r="AI26" s="62">
        <f t="shared" si="3"/>
        <v>683407</v>
      </c>
    </row>
    <row r="27" spans="1:35" s="23" customFormat="1" ht="21" customHeight="1">
      <c r="A27" s="29" t="s">
        <v>91</v>
      </c>
      <c r="B27" s="4" t="s">
        <v>67</v>
      </c>
      <c r="C27" s="18">
        <v>576969</v>
      </c>
      <c r="D27" s="61">
        <v>386075</v>
      </c>
      <c r="E27" s="61">
        <v>19039</v>
      </c>
      <c r="F27" s="18">
        <f t="shared" si="4"/>
        <v>0</v>
      </c>
      <c r="G27" s="61"/>
      <c r="H27" s="61"/>
      <c r="I27" s="61"/>
      <c r="J27" s="61"/>
      <c r="K27" s="61"/>
      <c r="L27" s="61"/>
      <c r="M27" s="18">
        <f t="shared" si="1"/>
        <v>576969</v>
      </c>
      <c r="N27" s="61"/>
      <c r="O27" s="61"/>
      <c r="P27" s="61"/>
      <c r="Q27" s="18">
        <f t="shared" si="5"/>
        <v>0</v>
      </c>
      <c r="R27" s="61"/>
      <c r="S27" s="61"/>
      <c r="T27" s="61"/>
      <c r="U27" s="61"/>
      <c r="V27" s="61"/>
      <c r="W27" s="61"/>
      <c r="X27" s="18">
        <f t="shared" si="6"/>
        <v>0</v>
      </c>
      <c r="Y27" s="62">
        <f t="shared" si="2"/>
        <v>576969</v>
      </c>
      <c r="Z27" s="62">
        <f t="shared" si="3"/>
        <v>386075</v>
      </c>
      <c r="AA27" s="62">
        <f t="shared" si="3"/>
        <v>19039</v>
      </c>
      <c r="AB27" s="62">
        <f t="shared" si="3"/>
        <v>0</v>
      </c>
      <c r="AC27" s="62">
        <f t="shared" si="3"/>
        <v>0</v>
      </c>
      <c r="AD27" s="62">
        <f t="shared" si="3"/>
        <v>0</v>
      </c>
      <c r="AE27" s="62">
        <f t="shared" si="3"/>
        <v>0</v>
      </c>
      <c r="AF27" s="62">
        <f t="shared" si="3"/>
        <v>0</v>
      </c>
      <c r="AG27" s="62">
        <f t="shared" si="3"/>
        <v>0</v>
      </c>
      <c r="AH27" s="62">
        <f t="shared" si="3"/>
        <v>0</v>
      </c>
      <c r="AI27" s="62">
        <f t="shared" si="3"/>
        <v>576969</v>
      </c>
    </row>
    <row r="28" spans="1:35" s="23" customFormat="1" ht="24" customHeight="1">
      <c r="A28" s="29" t="s">
        <v>92</v>
      </c>
      <c r="B28" s="4" t="s">
        <v>68</v>
      </c>
      <c r="C28" s="18">
        <v>701216</v>
      </c>
      <c r="D28" s="61">
        <v>429046</v>
      </c>
      <c r="E28" s="61">
        <v>18190</v>
      </c>
      <c r="F28" s="18">
        <f t="shared" si="4"/>
        <v>0</v>
      </c>
      <c r="G28" s="61"/>
      <c r="H28" s="61"/>
      <c r="I28" s="61"/>
      <c r="J28" s="61"/>
      <c r="K28" s="61"/>
      <c r="L28" s="61"/>
      <c r="M28" s="18">
        <f t="shared" si="1"/>
        <v>701216</v>
      </c>
      <c r="N28" s="61">
        <v>-45000</v>
      </c>
      <c r="O28" s="61"/>
      <c r="P28" s="61"/>
      <c r="Q28" s="18">
        <f t="shared" si="5"/>
        <v>0</v>
      </c>
      <c r="R28" s="61"/>
      <c r="S28" s="61"/>
      <c r="T28" s="61"/>
      <c r="U28" s="61"/>
      <c r="V28" s="61"/>
      <c r="W28" s="61"/>
      <c r="X28" s="18">
        <f t="shared" si="6"/>
        <v>-45000</v>
      </c>
      <c r="Y28" s="62">
        <f t="shared" si="2"/>
        <v>656216</v>
      </c>
      <c r="Z28" s="62">
        <f t="shared" si="3"/>
        <v>429046</v>
      </c>
      <c r="AA28" s="62">
        <f t="shared" si="3"/>
        <v>18190</v>
      </c>
      <c r="AB28" s="62">
        <f t="shared" si="3"/>
        <v>0</v>
      </c>
      <c r="AC28" s="62">
        <f t="shared" si="3"/>
        <v>0</v>
      </c>
      <c r="AD28" s="62">
        <f t="shared" si="3"/>
        <v>0</v>
      </c>
      <c r="AE28" s="62">
        <f t="shared" si="3"/>
        <v>0</v>
      </c>
      <c r="AF28" s="62">
        <f t="shared" si="3"/>
        <v>0</v>
      </c>
      <c r="AG28" s="62">
        <f t="shared" si="3"/>
        <v>0</v>
      </c>
      <c r="AH28" s="62">
        <f t="shared" si="3"/>
        <v>0</v>
      </c>
      <c r="AI28" s="62">
        <f t="shared" si="3"/>
        <v>656216</v>
      </c>
    </row>
    <row r="29" spans="1:35" s="23" customFormat="1" ht="21" customHeight="1">
      <c r="A29" s="29" t="s">
        <v>93</v>
      </c>
      <c r="B29" s="4" t="s">
        <v>26</v>
      </c>
      <c r="C29" s="18">
        <v>412852</v>
      </c>
      <c r="D29" s="61">
        <v>190053</v>
      </c>
      <c r="E29" s="61">
        <v>84408</v>
      </c>
      <c r="F29" s="18">
        <f t="shared" si="4"/>
        <v>39455</v>
      </c>
      <c r="G29" s="61">
        <v>30455</v>
      </c>
      <c r="H29" s="61"/>
      <c r="I29" s="61"/>
      <c r="J29" s="61">
        <v>9000</v>
      </c>
      <c r="K29" s="61"/>
      <c r="L29" s="61"/>
      <c r="M29" s="18">
        <f t="shared" si="1"/>
        <v>452307</v>
      </c>
      <c r="N29" s="61"/>
      <c r="O29" s="61"/>
      <c r="P29" s="61"/>
      <c r="Q29" s="18">
        <f t="shared" si="5"/>
        <v>0</v>
      </c>
      <c r="R29" s="61"/>
      <c r="S29" s="61"/>
      <c r="T29" s="61"/>
      <c r="U29" s="61"/>
      <c r="V29" s="61"/>
      <c r="W29" s="61"/>
      <c r="X29" s="18">
        <f t="shared" si="6"/>
        <v>0</v>
      </c>
      <c r="Y29" s="62">
        <f t="shared" si="2"/>
        <v>412852</v>
      </c>
      <c r="Z29" s="62">
        <f t="shared" si="3"/>
        <v>190053</v>
      </c>
      <c r="AA29" s="62">
        <f t="shared" si="3"/>
        <v>84408</v>
      </c>
      <c r="AB29" s="62">
        <f t="shared" si="3"/>
        <v>39455</v>
      </c>
      <c r="AC29" s="62">
        <f t="shared" si="3"/>
        <v>30455</v>
      </c>
      <c r="AD29" s="62">
        <f t="shared" si="3"/>
        <v>0</v>
      </c>
      <c r="AE29" s="62">
        <f t="shared" si="3"/>
        <v>0</v>
      </c>
      <c r="AF29" s="62">
        <f t="shared" si="3"/>
        <v>9000</v>
      </c>
      <c r="AG29" s="62">
        <f t="shared" si="3"/>
        <v>0</v>
      </c>
      <c r="AH29" s="62">
        <f t="shared" si="3"/>
        <v>0</v>
      </c>
      <c r="AI29" s="62">
        <f t="shared" si="3"/>
        <v>452307</v>
      </c>
    </row>
    <row r="30" spans="1:35" s="23" customFormat="1" ht="24.75" customHeight="1" hidden="1">
      <c r="A30" s="29" t="s">
        <v>94</v>
      </c>
      <c r="B30" s="4" t="s">
        <v>27</v>
      </c>
      <c r="C30" s="18"/>
      <c r="D30" s="61"/>
      <c r="E30" s="61"/>
      <c r="F30" s="18">
        <f t="shared" si="4"/>
        <v>0</v>
      </c>
      <c r="G30" s="61"/>
      <c r="H30" s="61"/>
      <c r="I30" s="61"/>
      <c r="J30" s="61"/>
      <c r="K30" s="61"/>
      <c r="L30" s="61"/>
      <c r="M30" s="18">
        <f t="shared" si="1"/>
        <v>0</v>
      </c>
      <c r="N30" s="61"/>
      <c r="O30" s="61"/>
      <c r="P30" s="61"/>
      <c r="Q30" s="18">
        <f t="shared" si="5"/>
        <v>0</v>
      </c>
      <c r="R30" s="61"/>
      <c r="S30" s="61"/>
      <c r="T30" s="61"/>
      <c r="U30" s="61"/>
      <c r="V30" s="61"/>
      <c r="W30" s="61"/>
      <c r="X30" s="18">
        <f t="shared" si="6"/>
        <v>0</v>
      </c>
      <c r="Y30" s="62">
        <f t="shared" si="2"/>
        <v>0</v>
      </c>
      <c r="Z30" s="62">
        <f t="shared" si="3"/>
        <v>0</v>
      </c>
      <c r="AA30" s="62">
        <f t="shared" si="3"/>
        <v>0</v>
      </c>
      <c r="AB30" s="62">
        <f t="shared" si="3"/>
        <v>0</v>
      </c>
      <c r="AC30" s="62">
        <f t="shared" si="3"/>
        <v>0</v>
      </c>
      <c r="AD30" s="62">
        <f t="shared" si="3"/>
        <v>0</v>
      </c>
      <c r="AE30" s="62">
        <f t="shared" si="3"/>
        <v>0</v>
      </c>
      <c r="AF30" s="62">
        <f t="shared" si="3"/>
        <v>0</v>
      </c>
      <c r="AG30" s="62">
        <f t="shared" si="3"/>
        <v>0</v>
      </c>
      <c r="AH30" s="62">
        <f t="shared" si="3"/>
        <v>0</v>
      </c>
      <c r="AI30" s="62">
        <f t="shared" si="3"/>
        <v>0</v>
      </c>
    </row>
    <row r="31" spans="1:35" s="23" customFormat="1" ht="25.5" customHeight="1">
      <c r="A31" s="29" t="s">
        <v>95</v>
      </c>
      <c r="B31" s="4" t="s">
        <v>182</v>
      </c>
      <c r="C31" s="18">
        <v>16290</v>
      </c>
      <c r="D31" s="61"/>
      <c r="E31" s="61"/>
      <c r="F31" s="18">
        <f t="shared" si="4"/>
        <v>0</v>
      </c>
      <c r="G31" s="61"/>
      <c r="H31" s="61"/>
      <c r="I31" s="61"/>
      <c r="J31" s="61"/>
      <c r="K31" s="61"/>
      <c r="L31" s="61"/>
      <c r="M31" s="18">
        <f t="shared" si="1"/>
        <v>16290</v>
      </c>
      <c r="N31" s="61"/>
      <c r="O31" s="61"/>
      <c r="P31" s="61"/>
      <c r="Q31" s="18">
        <f t="shared" si="5"/>
        <v>0</v>
      </c>
      <c r="R31" s="61"/>
      <c r="S31" s="61"/>
      <c r="T31" s="61"/>
      <c r="U31" s="61"/>
      <c r="V31" s="61"/>
      <c r="W31" s="61"/>
      <c r="X31" s="18">
        <f t="shared" si="6"/>
        <v>0</v>
      </c>
      <c r="Y31" s="62">
        <f t="shared" si="2"/>
        <v>16290</v>
      </c>
      <c r="Z31" s="62">
        <f t="shared" si="3"/>
        <v>0</v>
      </c>
      <c r="AA31" s="62">
        <f t="shared" si="3"/>
        <v>0</v>
      </c>
      <c r="AB31" s="62">
        <f t="shared" si="3"/>
        <v>0</v>
      </c>
      <c r="AC31" s="62">
        <f t="shared" si="3"/>
        <v>0</v>
      </c>
      <c r="AD31" s="62">
        <f t="shared" si="3"/>
        <v>0</v>
      </c>
      <c r="AE31" s="62">
        <f t="shared" si="3"/>
        <v>0</v>
      </c>
      <c r="AF31" s="62">
        <f t="shared" si="3"/>
        <v>0</v>
      </c>
      <c r="AG31" s="62">
        <f t="shared" si="3"/>
        <v>0</v>
      </c>
      <c r="AH31" s="62">
        <f t="shared" si="3"/>
        <v>0</v>
      </c>
      <c r="AI31" s="62">
        <f t="shared" si="3"/>
        <v>16290</v>
      </c>
    </row>
    <row r="32" spans="1:35" s="32" customFormat="1" ht="22.5" customHeight="1">
      <c r="A32" s="31" t="s">
        <v>163</v>
      </c>
      <c r="B32" s="7" t="s">
        <v>169</v>
      </c>
      <c r="C32" s="18">
        <f>C33+C34+C36+C37+C38+C35</f>
        <v>7649543</v>
      </c>
      <c r="D32" s="18">
        <f aca="true" t="shared" si="10" ref="D32:W32">D33+D34+D36+D37+D38+D35</f>
        <v>4242944</v>
      </c>
      <c r="E32" s="18">
        <f t="shared" si="10"/>
        <v>554780</v>
      </c>
      <c r="F32" s="18">
        <f t="shared" si="10"/>
        <v>123944</v>
      </c>
      <c r="G32" s="18">
        <f t="shared" si="10"/>
        <v>3224</v>
      </c>
      <c r="H32" s="18">
        <f t="shared" si="10"/>
        <v>0</v>
      </c>
      <c r="I32" s="18">
        <f t="shared" si="10"/>
        <v>0</v>
      </c>
      <c r="J32" s="18">
        <f t="shared" si="10"/>
        <v>120720</v>
      </c>
      <c r="K32" s="18">
        <f t="shared" si="10"/>
        <v>120720</v>
      </c>
      <c r="L32" s="18">
        <f t="shared" si="10"/>
        <v>10000</v>
      </c>
      <c r="M32" s="18">
        <f t="shared" si="1"/>
        <v>7773487</v>
      </c>
      <c r="N32" s="18">
        <f t="shared" si="10"/>
        <v>0</v>
      </c>
      <c r="O32" s="18">
        <f t="shared" si="10"/>
        <v>0</v>
      </c>
      <c r="P32" s="18">
        <f t="shared" si="10"/>
        <v>0</v>
      </c>
      <c r="Q32" s="18">
        <f t="shared" si="10"/>
        <v>0</v>
      </c>
      <c r="R32" s="18">
        <f t="shared" si="10"/>
        <v>0</v>
      </c>
      <c r="S32" s="18">
        <f t="shared" si="10"/>
        <v>0</v>
      </c>
      <c r="T32" s="18">
        <f t="shared" si="10"/>
        <v>0</v>
      </c>
      <c r="U32" s="18">
        <f t="shared" si="10"/>
        <v>0</v>
      </c>
      <c r="V32" s="18">
        <f t="shared" si="10"/>
        <v>0</v>
      </c>
      <c r="W32" s="18">
        <f t="shared" si="10"/>
        <v>0</v>
      </c>
      <c r="X32" s="18">
        <f t="shared" si="6"/>
        <v>0</v>
      </c>
      <c r="Y32" s="62">
        <f t="shared" si="2"/>
        <v>7649543</v>
      </c>
      <c r="Z32" s="62">
        <f t="shared" si="3"/>
        <v>4242944</v>
      </c>
      <c r="AA32" s="62">
        <f t="shared" si="3"/>
        <v>554780</v>
      </c>
      <c r="AB32" s="62">
        <f t="shared" si="3"/>
        <v>123944</v>
      </c>
      <c r="AC32" s="62">
        <f t="shared" si="3"/>
        <v>3224</v>
      </c>
      <c r="AD32" s="62">
        <f t="shared" si="3"/>
        <v>0</v>
      </c>
      <c r="AE32" s="62">
        <f t="shared" si="3"/>
        <v>0</v>
      </c>
      <c r="AF32" s="62">
        <f t="shared" si="3"/>
        <v>120720</v>
      </c>
      <c r="AG32" s="62">
        <f t="shared" si="3"/>
        <v>120720</v>
      </c>
      <c r="AH32" s="62">
        <f t="shared" si="3"/>
        <v>10000</v>
      </c>
      <c r="AI32" s="62">
        <f t="shared" si="3"/>
        <v>7773487</v>
      </c>
    </row>
    <row r="33" spans="1:35" s="23" customFormat="1" ht="31.5" customHeight="1" hidden="1">
      <c r="A33" s="29" t="s">
        <v>164</v>
      </c>
      <c r="B33" s="4" t="s">
        <v>170</v>
      </c>
      <c r="C33" s="18"/>
      <c r="D33" s="61"/>
      <c r="E33" s="61"/>
      <c r="F33" s="18">
        <f t="shared" si="4"/>
        <v>0</v>
      </c>
      <c r="G33" s="61"/>
      <c r="H33" s="61"/>
      <c r="I33" s="61"/>
      <c r="J33" s="61"/>
      <c r="K33" s="61"/>
      <c r="L33" s="61"/>
      <c r="M33" s="18">
        <f t="shared" si="1"/>
        <v>0</v>
      </c>
      <c r="N33" s="61"/>
      <c r="O33" s="61"/>
      <c r="P33" s="61"/>
      <c r="Q33" s="18">
        <f t="shared" si="5"/>
        <v>0</v>
      </c>
      <c r="R33" s="61"/>
      <c r="S33" s="61"/>
      <c r="T33" s="61"/>
      <c r="U33" s="61"/>
      <c r="V33" s="61"/>
      <c r="W33" s="61"/>
      <c r="X33" s="18">
        <f t="shared" si="6"/>
        <v>0</v>
      </c>
      <c r="Y33" s="62">
        <f t="shared" si="2"/>
        <v>0</v>
      </c>
      <c r="Z33" s="62">
        <f t="shared" si="3"/>
        <v>0</v>
      </c>
      <c r="AA33" s="62">
        <f t="shared" si="3"/>
        <v>0</v>
      </c>
      <c r="AB33" s="62">
        <f t="shared" si="3"/>
        <v>0</v>
      </c>
      <c r="AC33" s="62">
        <f t="shared" si="3"/>
        <v>0</v>
      </c>
      <c r="AD33" s="62">
        <f t="shared" si="3"/>
        <v>0</v>
      </c>
      <c r="AE33" s="62">
        <f t="shared" si="3"/>
        <v>0</v>
      </c>
      <c r="AF33" s="62">
        <f t="shared" si="3"/>
        <v>0</v>
      </c>
      <c r="AG33" s="62">
        <f t="shared" si="3"/>
        <v>0</v>
      </c>
      <c r="AH33" s="62">
        <f t="shared" si="3"/>
        <v>0</v>
      </c>
      <c r="AI33" s="62">
        <f t="shared" si="3"/>
        <v>0</v>
      </c>
    </row>
    <row r="34" spans="1:35" s="23" customFormat="1" ht="22.5" customHeight="1" hidden="1">
      <c r="A34" s="29" t="s">
        <v>165</v>
      </c>
      <c r="B34" s="4" t="s">
        <v>171</v>
      </c>
      <c r="C34" s="18"/>
      <c r="D34" s="61"/>
      <c r="E34" s="61"/>
      <c r="F34" s="18">
        <f t="shared" si="4"/>
        <v>0</v>
      </c>
      <c r="G34" s="61"/>
      <c r="H34" s="61"/>
      <c r="I34" s="61"/>
      <c r="J34" s="61"/>
      <c r="K34" s="61"/>
      <c r="L34" s="61"/>
      <c r="M34" s="18">
        <f t="shared" si="1"/>
        <v>0</v>
      </c>
      <c r="N34" s="61"/>
      <c r="O34" s="61"/>
      <c r="P34" s="61"/>
      <c r="Q34" s="18">
        <f t="shared" si="5"/>
        <v>0</v>
      </c>
      <c r="R34" s="61"/>
      <c r="S34" s="61"/>
      <c r="T34" s="61"/>
      <c r="U34" s="61"/>
      <c r="V34" s="61"/>
      <c r="W34" s="61"/>
      <c r="X34" s="18">
        <f t="shared" si="6"/>
        <v>0</v>
      </c>
      <c r="Y34" s="62">
        <f t="shared" si="2"/>
        <v>0</v>
      </c>
      <c r="Z34" s="62">
        <f t="shared" si="3"/>
        <v>0</v>
      </c>
      <c r="AA34" s="62">
        <f t="shared" si="3"/>
        <v>0</v>
      </c>
      <c r="AB34" s="62">
        <f t="shared" si="3"/>
        <v>0</v>
      </c>
      <c r="AC34" s="62">
        <f t="shared" si="3"/>
        <v>0</v>
      </c>
      <c r="AD34" s="62">
        <f t="shared" si="3"/>
        <v>0</v>
      </c>
      <c r="AE34" s="62">
        <f t="shared" si="3"/>
        <v>0</v>
      </c>
      <c r="AF34" s="62">
        <f t="shared" si="3"/>
        <v>0</v>
      </c>
      <c r="AG34" s="62">
        <f t="shared" si="3"/>
        <v>0</v>
      </c>
      <c r="AH34" s="62">
        <f t="shared" si="3"/>
        <v>0</v>
      </c>
      <c r="AI34" s="62">
        <f t="shared" si="3"/>
        <v>0</v>
      </c>
    </row>
    <row r="35" spans="1:35" s="23" customFormat="1" ht="22.5" customHeight="1">
      <c r="A35" s="29" t="s">
        <v>233</v>
      </c>
      <c r="B35" s="4" t="s">
        <v>234</v>
      </c>
      <c r="C35" s="18">
        <v>7579543</v>
      </c>
      <c r="D35" s="61">
        <v>4242944</v>
      </c>
      <c r="E35" s="61">
        <v>554780</v>
      </c>
      <c r="F35" s="18">
        <f>G35+J35</f>
        <v>123944</v>
      </c>
      <c r="G35" s="61">
        <v>3224</v>
      </c>
      <c r="H35" s="61"/>
      <c r="I35" s="61"/>
      <c r="J35" s="61">
        <v>120720</v>
      </c>
      <c r="K35" s="61">
        <v>120720</v>
      </c>
      <c r="L35" s="61">
        <v>10000</v>
      </c>
      <c r="M35" s="18">
        <f>C35+F35</f>
        <v>7703487</v>
      </c>
      <c r="N35" s="61"/>
      <c r="O35" s="61"/>
      <c r="P35" s="61"/>
      <c r="Q35" s="18">
        <f>R35+U35</f>
        <v>0</v>
      </c>
      <c r="R35" s="61"/>
      <c r="S35" s="61"/>
      <c r="T35" s="61"/>
      <c r="U35" s="61"/>
      <c r="V35" s="61"/>
      <c r="W35" s="61"/>
      <c r="X35" s="18">
        <f>N35+Q35</f>
        <v>0</v>
      </c>
      <c r="Y35" s="62">
        <f aca="true" t="shared" si="11" ref="Y35:AI35">C35+N35</f>
        <v>7579543</v>
      </c>
      <c r="Z35" s="62">
        <f t="shared" si="11"/>
        <v>4242944</v>
      </c>
      <c r="AA35" s="62">
        <f t="shared" si="11"/>
        <v>554780</v>
      </c>
      <c r="AB35" s="62">
        <f t="shared" si="11"/>
        <v>123944</v>
      </c>
      <c r="AC35" s="62">
        <f t="shared" si="11"/>
        <v>3224</v>
      </c>
      <c r="AD35" s="62">
        <f t="shared" si="11"/>
        <v>0</v>
      </c>
      <c r="AE35" s="62">
        <f t="shared" si="11"/>
        <v>0</v>
      </c>
      <c r="AF35" s="62">
        <f t="shared" si="11"/>
        <v>120720</v>
      </c>
      <c r="AG35" s="62">
        <f t="shared" si="11"/>
        <v>120720</v>
      </c>
      <c r="AH35" s="62">
        <f t="shared" si="11"/>
        <v>10000</v>
      </c>
      <c r="AI35" s="62">
        <f t="shared" si="11"/>
        <v>7703487</v>
      </c>
    </row>
    <row r="36" spans="1:35" s="23" customFormat="1" ht="22.5" customHeight="1">
      <c r="A36" s="29" t="s">
        <v>166</v>
      </c>
      <c r="B36" s="4" t="s">
        <v>235</v>
      </c>
      <c r="C36" s="18">
        <v>70000</v>
      </c>
      <c r="D36" s="61"/>
      <c r="E36" s="61"/>
      <c r="F36" s="18">
        <f t="shared" si="4"/>
        <v>0</v>
      </c>
      <c r="G36" s="61"/>
      <c r="H36" s="61"/>
      <c r="I36" s="61"/>
      <c r="J36" s="61"/>
      <c r="K36" s="61"/>
      <c r="L36" s="61"/>
      <c r="M36" s="18">
        <f t="shared" si="1"/>
        <v>70000</v>
      </c>
      <c r="N36" s="61"/>
      <c r="O36" s="61"/>
      <c r="P36" s="61"/>
      <c r="Q36" s="18">
        <f t="shared" si="5"/>
        <v>0</v>
      </c>
      <c r="R36" s="61"/>
      <c r="S36" s="61"/>
      <c r="T36" s="61"/>
      <c r="U36" s="61"/>
      <c r="V36" s="61"/>
      <c r="W36" s="61"/>
      <c r="X36" s="18">
        <f t="shared" si="6"/>
        <v>0</v>
      </c>
      <c r="Y36" s="62">
        <f t="shared" si="2"/>
        <v>70000</v>
      </c>
      <c r="Z36" s="62">
        <f aca="true" t="shared" si="12" ref="Z36:Z51">D36+O36</f>
        <v>0</v>
      </c>
      <c r="AA36" s="62">
        <f aca="true" t="shared" si="13" ref="AA36:AA51">E36+P36</f>
        <v>0</v>
      </c>
      <c r="AB36" s="62">
        <f aca="true" t="shared" si="14" ref="AB36:AB51">F36+Q36</f>
        <v>0</v>
      </c>
      <c r="AC36" s="62">
        <f aca="true" t="shared" si="15" ref="AC36:AC51">G36+R36</f>
        <v>0</v>
      </c>
      <c r="AD36" s="62">
        <f aca="true" t="shared" si="16" ref="AD36:AD51">H36+S36</f>
        <v>0</v>
      </c>
      <c r="AE36" s="62">
        <f aca="true" t="shared" si="17" ref="AE36:AE51">I36+T36</f>
        <v>0</v>
      </c>
      <c r="AF36" s="62">
        <f aca="true" t="shared" si="18" ref="AF36:AF51">J36+U36</f>
        <v>0</v>
      </c>
      <c r="AG36" s="62">
        <f aca="true" t="shared" si="19" ref="AG36:AG51">K36+V36</f>
        <v>0</v>
      </c>
      <c r="AH36" s="62">
        <f aca="true" t="shared" si="20" ref="AH36:AH51">L36+W36</f>
        <v>0</v>
      </c>
      <c r="AI36" s="62">
        <f aca="true" t="shared" si="21" ref="AI36:AI51">M36+X36</f>
        <v>70000</v>
      </c>
    </row>
    <row r="37" spans="1:35" s="23" customFormat="1" ht="22.5" customHeight="1" hidden="1">
      <c r="A37" s="29" t="s">
        <v>167</v>
      </c>
      <c r="B37" s="4" t="s">
        <v>172</v>
      </c>
      <c r="C37" s="18"/>
      <c r="D37" s="61"/>
      <c r="E37" s="61"/>
      <c r="F37" s="18">
        <f t="shared" si="4"/>
        <v>0</v>
      </c>
      <c r="G37" s="61"/>
      <c r="H37" s="61"/>
      <c r="I37" s="61"/>
      <c r="J37" s="61"/>
      <c r="K37" s="61"/>
      <c r="L37" s="61"/>
      <c r="M37" s="18">
        <f t="shared" si="1"/>
        <v>0</v>
      </c>
      <c r="N37" s="61"/>
      <c r="O37" s="61"/>
      <c r="P37" s="61"/>
      <c r="Q37" s="18">
        <f t="shared" si="5"/>
        <v>0</v>
      </c>
      <c r="R37" s="61"/>
      <c r="S37" s="61"/>
      <c r="T37" s="61"/>
      <c r="U37" s="61"/>
      <c r="V37" s="61"/>
      <c r="W37" s="61"/>
      <c r="X37" s="18">
        <f t="shared" si="6"/>
        <v>0</v>
      </c>
      <c r="Y37" s="62">
        <f t="shared" si="2"/>
        <v>0</v>
      </c>
      <c r="Z37" s="62">
        <f t="shared" si="12"/>
        <v>0</v>
      </c>
      <c r="AA37" s="62">
        <f t="shared" si="13"/>
        <v>0</v>
      </c>
      <c r="AB37" s="62">
        <f t="shared" si="14"/>
        <v>0</v>
      </c>
      <c r="AC37" s="62">
        <f t="shared" si="15"/>
        <v>0</v>
      </c>
      <c r="AD37" s="62">
        <f t="shared" si="16"/>
        <v>0</v>
      </c>
      <c r="AE37" s="62">
        <f t="shared" si="17"/>
        <v>0</v>
      </c>
      <c r="AF37" s="62">
        <f t="shared" si="18"/>
        <v>0</v>
      </c>
      <c r="AG37" s="62">
        <f t="shared" si="19"/>
        <v>0</v>
      </c>
      <c r="AH37" s="62">
        <f t="shared" si="20"/>
        <v>0</v>
      </c>
      <c r="AI37" s="62">
        <f t="shared" si="21"/>
        <v>0</v>
      </c>
    </row>
    <row r="38" spans="1:35" s="23" customFormat="1" ht="22.5" customHeight="1" hidden="1">
      <c r="A38" s="29" t="s">
        <v>168</v>
      </c>
      <c r="B38" s="4" t="s">
        <v>26</v>
      </c>
      <c r="C38" s="18"/>
      <c r="D38" s="61"/>
      <c r="E38" s="61"/>
      <c r="F38" s="18">
        <f t="shared" si="4"/>
        <v>0</v>
      </c>
      <c r="G38" s="61"/>
      <c r="H38" s="61"/>
      <c r="I38" s="61"/>
      <c r="J38" s="61"/>
      <c r="K38" s="61"/>
      <c r="L38" s="61"/>
      <c r="M38" s="18">
        <f t="shared" si="1"/>
        <v>0</v>
      </c>
      <c r="N38" s="61"/>
      <c r="O38" s="61"/>
      <c r="P38" s="61"/>
      <c r="Q38" s="18">
        <f t="shared" si="5"/>
        <v>0</v>
      </c>
      <c r="R38" s="61"/>
      <c r="S38" s="61"/>
      <c r="T38" s="61"/>
      <c r="U38" s="61"/>
      <c r="V38" s="61"/>
      <c r="W38" s="61"/>
      <c r="X38" s="18">
        <f t="shared" si="6"/>
        <v>0</v>
      </c>
      <c r="Y38" s="62">
        <f t="shared" si="2"/>
        <v>0</v>
      </c>
      <c r="Z38" s="62">
        <f t="shared" si="12"/>
        <v>0</v>
      </c>
      <c r="AA38" s="62">
        <f t="shared" si="13"/>
        <v>0</v>
      </c>
      <c r="AB38" s="62">
        <f t="shared" si="14"/>
        <v>0</v>
      </c>
      <c r="AC38" s="62">
        <f t="shared" si="15"/>
        <v>0</v>
      </c>
      <c r="AD38" s="62">
        <f t="shared" si="16"/>
        <v>0</v>
      </c>
      <c r="AE38" s="62">
        <f t="shared" si="17"/>
        <v>0</v>
      </c>
      <c r="AF38" s="62">
        <f t="shared" si="18"/>
        <v>0</v>
      </c>
      <c r="AG38" s="62">
        <f t="shared" si="19"/>
        <v>0</v>
      </c>
      <c r="AH38" s="62">
        <f t="shared" si="20"/>
        <v>0</v>
      </c>
      <c r="AI38" s="62">
        <f t="shared" si="21"/>
        <v>0</v>
      </c>
    </row>
    <row r="39" spans="1:35" s="34" customFormat="1" ht="27.75" customHeight="1">
      <c r="A39" s="18" t="s">
        <v>96</v>
      </c>
      <c r="B39" s="33" t="s">
        <v>69</v>
      </c>
      <c r="C39" s="18">
        <f>C42+C44+C46+C48+C51+C55+C57+C59+C61+C63+C65+C67+C69+C71+C73+C75+C77+C79+C81+C83+C87+C89+C91+C93+C95+C97+C100+C103+C105+C106+C107+C108+C109+C111+C113+C114+C115+C117+C119+C121+C85+C112+C102</f>
        <v>34949982</v>
      </c>
      <c r="D39" s="18">
        <f aca="true" t="shared" si="22" ref="D39:AI39">D42+D44+D46+D48+D51+D55+D57+D59+D61+D63+D65+D67+D69+D71+D73+D75+D77+D79+D81+D83+D87+D89+D91+D93+D95+D97+D100+D103+D105+D106+D107+D108+D109+D111+D113+D114+D115+D117+D119+D121+D85+D112+D102</f>
        <v>2760302</v>
      </c>
      <c r="E39" s="18">
        <f t="shared" si="22"/>
        <v>95917</v>
      </c>
      <c r="F39" s="18">
        <f t="shared" si="22"/>
        <v>120642</v>
      </c>
      <c r="G39" s="18">
        <f t="shared" si="22"/>
        <v>59648</v>
      </c>
      <c r="H39" s="18">
        <f t="shared" si="22"/>
        <v>43749</v>
      </c>
      <c r="I39" s="18">
        <f t="shared" si="22"/>
        <v>0</v>
      </c>
      <c r="J39" s="18">
        <f t="shared" si="22"/>
        <v>60994</v>
      </c>
      <c r="K39" s="18">
        <f t="shared" si="22"/>
        <v>60994</v>
      </c>
      <c r="L39" s="18">
        <f t="shared" si="22"/>
        <v>50000</v>
      </c>
      <c r="M39" s="18">
        <f t="shared" si="1"/>
        <v>35070624</v>
      </c>
      <c r="N39" s="18">
        <f>N42+N44+N46+N48+N51+N55+N57+N59+N61+N63+N65+N67+N69+N71+N73+N75+N77+N79+N81+N83+N87+N89+N91+N93+N95+N97+N100+N103+N105+N106+N107+N108+N109+N111+N113+N114+N115+N117+N119+N121+N85+N112+N102</f>
        <v>300</v>
      </c>
      <c r="O39" s="18">
        <f t="shared" si="22"/>
        <v>0</v>
      </c>
      <c r="P39" s="18">
        <f t="shared" si="22"/>
        <v>0</v>
      </c>
      <c r="Q39" s="18">
        <f t="shared" si="22"/>
        <v>0</v>
      </c>
      <c r="R39" s="18">
        <f t="shared" si="22"/>
        <v>0</v>
      </c>
      <c r="S39" s="18">
        <f t="shared" si="22"/>
        <v>0</v>
      </c>
      <c r="T39" s="18">
        <f t="shared" si="22"/>
        <v>0</v>
      </c>
      <c r="U39" s="18">
        <f t="shared" si="22"/>
        <v>0</v>
      </c>
      <c r="V39" s="18">
        <f t="shared" si="22"/>
        <v>0</v>
      </c>
      <c r="W39" s="18">
        <f t="shared" si="22"/>
        <v>0</v>
      </c>
      <c r="X39" s="18">
        <f t="shared" si="22"/>
        <v>300</v>
      </c>
      <c r="Y39" s="18">
        <f t="shared" si="22"/>
        <v>34950282</v>
      </c>
      <c r="Z39" s="18">
        <f t="shared" si="22"/>
        <v>2760302</v>
      </c>
      <c r="AA39" s="18">
        <f t="shared" si="22"/>
        <v>95917</v>
      </c>
      <c r="AB39" s="18">
        <f t="shared" si="22"/>
        <v>120642</v>
      </c>
      <c r="AC39" s="18">
        <f t="shared" si="22"/>
        <v>59648</v>
      </c>
      <c r="AD39" s="18">
        <f t="shared" si="22"/>
        <v>43749</v>
      </c>
      <c r="AE39" s="18">
        <f t="shared" si="22"/>
        <v>0</v>
      </c>
      <c r="AF39" s="18">
        <f t="shared" si="22"/>
        <v>60994</v>
      </c>
      <c r="AG39" s="18">
        <f t="shared" si="22"/>
        <v>60994</v>
      </c>
      <c r="AH39" s="18">
        <f t="shared" si="22"/>
        <v>50000</v>
      </c>
      <c r="AI39" s="18">
        <f t="shared" si="22"/>
        <v>35070924</v>
      </c>
    </row>
    <row r="40" spans="1:35" s="32" customFormat="1" ht="18.75" customHeight="1">
      <c r="A40" s="105" t="s">
        <v>129</v>
      </c>
      <c r="B40" s="105"/>
      <c r="C40" s="18">
        <f>C43+C45+C47+C50+C54+C56+C58+C60+C62+C64+C68+C70+C72+C74+C76+C78+C80+C82+C84+C88+C90+C92+C94+C118+C86+C98</f>
        <v>30326800</v>
      </c>
      <c r="D40" s="18">
        <f aca="true" t="shared" si="23" ref="D40:W40">D43+D45+D47+D50+D54+D56+D58+D60+D62+D64+D68+D70+D72+D74+D76+D78+D80+D82+D84+D88+D90+D92+D94+D118+D86+D98</f>
        <v>0</v>
      </c>
      <c r="E40" s="18">
        <f t="shared" si="23"/>
        <v>0</v>
      </c>
      <c r="F40" s="18">
        <f t="shared" si="23"/>
        <v>50000</v>
      </c>
      <c r="G40" s="18">
        <f t="shared" si="23"/>
        <v>0</v>
      </c>
      <c r="H40" s="18">
        <f t="shared" si="23"/>
        <v>0</v>
      </c>
      <c r="I40" s="18">
        <f t="shared" si="23"/>
        <v>0</v>
      </c>
      <c r="J40" s="18">
        <f t="shared" si="23"/>
        <v>50000</v>
      </c>
      <c r="K40" s="18">
        <f t="shared" si="23"/>
        <v>50000</v>
      </c>
      <c r="L40" s="18">
        <f t="shared" si="23"/>
        <v>50000</v>
      </c>
      <c r="M40" s="18">
        <f t="shared" si="1"/>
        <v>30376800</v>
      </c>
      <c r="N40" s="18">
        <f t="shared" si="23"/>
        <v>0</v>
      </c>
      <c r="O40" s="18">
        <f t="shared" si="23"/>
        <v>0</v>
      </c>
      <c r="P40" s="18">
        <f t="shared" si="23"/>
        <v>0</v>
      </c>
      <c r="Q40" s="18">
        <f t="shared" si="23"/>
        <v>0</v>
      </c>
      <c r="R40" s="18">
        <f t="shared" si="23"/>
        <v>0</v>
      </c>
      <c r="S40" s="18">
        <f t="shared" si="23"/>
        <v>0</v>
      </c>
      <c r="T40" s="18">
        <f t="shared" si="23"/>
        <v>0</v>
      </c>
      <c r="U40" s="18">
        <f t="shared" si="23"/>
        <v>0</v>
      </c>
      <c r="V40" s="18">
        <f t="shared" si="23"/>
        <v>0</v>
      </c>
      <c r="W40" s="18">
        <f t="shared" si="23"/>
        <v>0</v>
      </c>
      <c r="X40" s="18">
        <f t="shared" si="6"/>
        <v>0</v>
      </c>
      <c r="Y40" s="62">
        <f t="shared" si="2"/>
        <v>30326800</v>
      </c>
      <c r="Z40" s="62">
        <f t="shared" si="12"/>
        <v>0</v>
      </c>
      <c r="AA40" s="62">
        <f t="shared" si="13"/>
        <v>0</v>
      </c>
      <c r="AB40" s="62">
        <f t="shared" si="14"/>
        <v>50000</v>
      </c>
      <c r="AC40" s="62">
        <f t="shared" si="15"/>
        <v>0</v>
      </c>
      <c r="AD40" s="62">
        <f t="shared" si="16"/>
        <v>0</v>
      </c>
      <c r="AE40" s="62">
        <f t="shared" si="17"/>
        <v>0</v>
      </c>
      <c r="AF40" s="62">
        <f t="shared" si="18"/>
        <v>50000</v>
      </c>
      <c r="AG40" s="62">
        <f t="shared" si="19"/>
        <v>50000</v>
      </c>
      <c r="AH40" s="62">
        <f t="shared" si="20"/>
        <v>50000</v>
      </c>
      <c r="AI40" s="62">
        <f t="shared" si="21"/>
        <v>30376800</v>
      </c>
    </row>
    <row r="41" spans="1:35" s="28" customFormat="1" ht="17.25" customHeight="1">
      <c r="A41" s="105" t="s">
        <v>130</v>
      </c>
      <c r="B41" s="105"/>
      <c r="C41" s="18">
        <f>C66+C99+C101+C116+C120+C122+C110+C96+C104</f>
        <v>1030390</v>
      </c>
      <c r="D41" s="18">
        <f aca="true" t="shared" si="24" ref="D41:L41">D66+D99+D101+D116+D120+D122+D110+D96+D104</f>
        <v>421892</v>
      </c>
      <c r="E41" s="18">
        <f t="shared" si="24"/>
        <v>19915</v>
      </c>
      <c r="F41" s="18">
        <f t="shared" si="24"/>
        <v>0</v>
      </c>
      <c r="G41" s="18">
        <f t="shared" si="24"/>
        <v>0</v>
      </c>
      <c r="H41" s="18">
        <f t="shared" si="24"/>
        <v>0</v>
      </c>
      <c r="I41" s="18">
        <f t="shared" si="24"/>
        <v>0</v>
      </c>
      <c r="J41" s="18">
        <f t="shared" si="24"/>
        <v>0</v>
      </c>
      <c r="K41" s="18">
        <f t="shared" si="24"/>
        <v>0</v>
      </c>
      <c r="L41" s="18">
        <f t="shared" si="24"/>
        <v>0</v>
      </c>
      <c r="M41" s="18">
        <f t="shared" si="1"/>
        <v>1030390</v>
      </c>
      <c r="N41" s="18">
        <f>N66+N99+N101+N116+N120+N122+N110+N96</f>
        <v>0</v>
      </c>
      <c r="O41" s="18">
        <f aca="true" t="shared" si="25" ref="O41:W41">O66+O99+O101+O116+O120+O122+O110+O96</f>
        <v>0</v>
      </c>
      <c r="P41" s="18">
        <f t="shared" si="25"/>
        <v>0</v>
      </c>
      <c r="Q41" s="18">
        <f t="shared" si="25"/>
        <v>0</v>
      </c>
      <c r="R41" s="18">
        <f t="shared" si="25"/>
        <v>0</v>
      </c>
      <c r="S41" s="18">
        <f t="shared" si="25"/>
        <v>0</v>
      </c>
      <c r="T41" s="18">
        <f t="shared" si="25"/>
        <v>0</v>
      </c>
      <c r="U41" s="18">
        <f t="shared" si="25"/>
        <v>0</v>
      </c>
      <c r="V41" s="18">
        <f t="shared" si="25"/>
        <v>0</v>
      </c>
      <c r="W41" s="18">
        <f t="shared" si="25"/>
        <v>0</v>
      </c>
      <c r="X41" s="18">
        <f t="shared" si="6"/>
        <v>0</v>
      </c>
      <c r="Y41" s="62">
        <f t="shared" si="2"/>
        <v>1030390</v>
      </c>
      <c r="Z41" s="62">
        <f t="shared" si="12"/>
        <v>421892</v>
      </c>
      <c r="AA41" s="62">
        <f t="shared" si="13"/>
        <v>19915</v>
      </c>
      <c r="AB41" s="62">
        <f t="shared" si="14"/>
        <v>0</v>
      </c>
      <c r="AC41" s="62">
        <f t="shared" si="15"/>
        <v>0</v>
      </c>
      <c r="AD41" s="62">
        <f t="shared" si="16"/>
        <v>0</v>
      </c>
      <c r="AE41" s="62">
        <f t="shared" si="17"/>
        <v>0</v>
      </c>
      <c r="AF41" s="62">
        <f t="shared" si="18"/>
        <v>0</v>
      </c>
      <c r="AG41" s="62">
        <f t="shared" si="19"/>
        <v>0</v>
      </c>
      <c r="AH41" s="62">
        <f t="shared" si="20"/>
        <v>0</v>
      </c>
      <c r="AI41" s="62">
        <f t="shared" si="21"/>
        <v>1030390</v>
      </c>
    </row>
    <row r="42" spans="1:35" s="32" customFormat="1" ht="131.25" customHeight="1">
      <c r="A42" s="29" t="s">
        <v>97</v>
      </c>
      <c r="B42" s="4" t="s">
        <v>31</v>
      </c>
      <c r="C42" s="18">
        <v>1437200</v>
      </c>
      <c r="D42" s="18"/>
      <c r="E42" s="18"/>
      <c r="F42" s="18">
        <f t="shared" si="4"/>
        <v>0</v>
      </c>
      <c r="G42" s="61"/>
      <c r="H42" s="18"/>
      <c r="I42" s="18"/>
      <c r="J42" s="18"/>
      <c r="K42" s="18"/>
      <c r="L42" s="18"/>
      <c r="M42" s="18">
        <f aca="true" t="shared" si="26" ref="M42:M48">C42+F42</f>
        <v>1437200</v>
      </c>
      <c r="N42" s="18"/>
      <c r="O42" s="18"/>
      <c r="P42" s="18"/>
      <c r="Q42" s="18">
        <f t="shared" si="5"/>
        <v>0</v>
      </c>
      <c r="R42" s="18"/>
      <c r="S42" s="18"/>
      <c r="T42" s="18"/>
      <c r="U42" s="18"/>
      <c r="V42" s="18"/>
      <c r="W42" s="18"/>
      <c r="X42" s="18">
        <f t="shared" si="6"/>
        <v>0</v>
      </c>
      <c r="Y42" s="62">
        <f t="shared" si="2"/>
        <v>1437200</v>
      </c>
      <c r="Z42" s="62">
        <f t="shared" si="12"/>
        <v>0</v>
      </c>
      <c r="AA42" s="62">
        <f t="shared" si="13"/>
        <v>0</v>
      </c>
      <c r="AB42" s="62">
        <f t="shared" si="14"/>
        <v>0</v>
      </c>
      <c r="AC42" s="62">
        <f t="shared" si="15"/>
        <v>0</v>
      </c>
      <c r="AD42" s="62">
        <f t="shared" si="16"/>
        <v>0</v>
      </c>
      <c r="AE42" s="62">
        <f t="shared" si="17"/>
        <v>0</v>
      </c>
      <c r="AF42" s="62">
        <f t="shared" si="18"/>
        <v>0</v>
      </c>
      <c r="AG42" s="62">
        <f t="shared" si="19"/>
        <v>0</v>
      </c>
      <c r="AH42" s="62">
        <f t="shared" si="20"/>
        <v>0</v>
      </c>
      <c r="AI42" s="62">
        <f t="shared" si="21"/>
        <v>1437200</v>
      </c>
    </row>
    <row r="43" spans="1:35" s="32" customFormat="1" ht="26.25" customHeight="1">
      <c r="A43" s="105" t="s">
        <v>129</v>
      </c>
      <c r="B43" s="105"/>
      <c r="C43" s="18">
        <v>1437200</v>
      </c>
      <c r="D43" s="18"/>
      <c r="E43" s="18"/>
      <c r="F43" s="18">
        <f t="shared" si="4"/>
        <v>0</v>
      </c>
      <c r="G43" s="61"/>
      <c r="H43" s="18"/>
      <c r="I43" s="18"/>
      <c r="J43" s="18"/>
      <c r="K43" s="18"/>
      <c r="L43" s="18"/>
      <c r="M43" s="18">
        <f t="shared" si="26"/>
        <v>1437200</v>
      </c>
      <c r="N43" s="18"/>
      <c r="O43" s="18"/>
      <c r="P43" s="18"/>
      <c r="Q43" s="18">
        <f t="shared" si="5"/>
        <v>0</v>
      </c>
      <c r="R43" s="18"/>
      <c r="S43" s="18"/>
      <c r="T43" s="18"/>
      <c r="U43" s="18"/>
      <c r="V43" s="18"/>
      <c r="W43" s="18"/>
      <c r="X43" s="18">
        <f t="shared" si="6"/>
        <v>0</v>
      </c>
      <c r="Y43" s="62">
        <f t="shared" si="2"/>
        <v>1437200</v>
      </c>
      <c r="Z43" s="62">
        <f t="shared" si="12"/>
        <v>0</v>
      </c>
      <c r="AA43" s="62">
        <f t="shared" si="13"/>
        <v>0</v>
      </c>
      <c r="AB43" s="62">
        <f t="shared" si="14"/>
        <v>0</v>
      </c>
      <c r="AC43" s="62">
        <f t="shared" si="15"/>
        <v>0</v>
      </c>
      <c r="AD43" s="62">
        <f t="shared" si="16"/>
        <v>0</v>
      </c>
      <c r="AE43" s="62">
        <f t="shared" si="17"/>
        <v>0</v>
      </c>
      <c r="AF43" s="62">
        <f t="shared" si="18"/>
        <v>0</v>
      </c>
      <c r="AG43" s="62">
        <f t="shared" si="19"/>
        <v>0</v>
      </c>
      <c r="AH43" s="62">
        <f t="shared" si="20"/>
        <v>0</v>
      </c>
      <c r="AI43" s="62">
        <f t="shared" si="21"/>
        <v>1437200</v>
      </c>
    </row>
    <row r="44" spans="1:35" s="32" customFormat="1" ht="115.5" customHeight="1">
      <c r="A44" s="29" t="s">
        <v>98</v>
      </c>
      <c r="B44" s="8" t="s">
        <v>32</v>
      </c>
      <c r="C44" s="18">
        <v>729150</v>
      </c>
      <c r="D44" s="18"/>
      <c r="E44" s="18"/>
      <c r="F44" s="18">
        <f t="shared" si="4"/>
        <v>0</v>
      </c>
      <c r="G44" s="18"/>
      <c r="H44" s="18"/>
      <c r="I44" s="18"/>
      <c r="J44" s="18"/>
      <c r="K44" s="18"/>
      <c r="L44" s="18"/>
      <c r="M44" s="18">
        <f t="shared" si="26"/>
        <v>729150</v>
      </c>
      <c r="N44" s="18"/>
      <c r="O44" s="18"/>
      <c r="P44" s="18"/>
      <c r="Q44" s="18">
        <f t="shared" si="5"/>
        <v>0</v>
      </c>
      <c r="R44" s="18"/>
      <c r="S44" s="18"/>
      <c r="T44" s="18"/>
      <c r="U44" s="18"/>
      <c r="V44" s="18"/>
      <c r="W44" s="18"/>
      <c r="X44" s="18">
        <f t="shared" si="6"/>
        <v>0</v>
      </c>
      <c r="Y44" s="62">
        <f t="shared" si="2"/>
        <v>729150</v>
      </c>
      <c r="Z44" s="62">
        <f t="shared" si="12"/>
        <v>0</v>
      </c>
      <c r="AA44" s="62">
        <f t="shared" si="13"/>
        <v>0</v>
      </c>
      <c r="AB44" s="62">
        <f t="shared" si="14"/>
        <v>0</v>
      </c>
      <c r="AC44" s="62">
        <f t="shared" si="15"/>
        <v>0</v>
      </c>
      <c r="AD44" s="62">
        <f t="shared" si="16"/>
        <v>0</v>
      </c>
      <c r="AE44" s="62">
        <f t="shared" si="17"/>
        <v>0</v>
      </c>
      <c r="AF44" s="62">
        <f t="shared" si="18"/>
        <v>0</v>
      </c>
      <c r="AG44" s="62">
        <f t="shared" si="19"/>
        <v>0</v>
      </c>
      <c r="AH44" s="62">
        <f t="shared" si="20"/>
        <v>0</v>
      </c>
      <c r="AI44" s="62">
        <f t="shared" si="21"/>
        <v>729150</v>
      </c>
    </row>
    <row r="45" spans="1:35" s="32" customFormat="1" ht="24" customHeight="1">
      <c r="A45" s="105" t="s">
        <v>129</v>
      </c>
      <c r="B45" s="105"/>
      <c r="C45" s="18">
        <v>729150</v>
      </c>
      <c r="D45" s="18"/>
      <c r="E45" s="18"/>
      <c r="F45" s="18">
        <f t="shared" si="4"/>
        <v>0</v>
      </c>
      <c r="G45" s="18"/>
      <c r="H45" s="18"/>
      <c r="I45" s="18"/>
      <c r="J45" s="18"/>
      <c r="K45" s="18"/>
      <c r="L45" s="18"/>
      <c r="M45" s="18">
        <f t="shared" si="26"/>
        <v>729150</v>
      </c>
      <c r="N45" s="18"/>
      <c r="O45" s="18"/>
      <c r="P45" s="18"/>
      <c r="Q45" s="18">
        <f t="shared" si="5"/>
        <v>0</v>
      </c>
      <c r="R45" s="18"/>
      <c r="S45" s="18"/>
      <c r="T45" s="18"/>
      <c r="U45" s="18"/>
      <c r="V45" s="18"/>
      <c r="W45" s="18"/>
      <c r="X45" s="18">
        <f t="shared" si="6"/>
        <v>0</v>
      </c>
      <c r="Y45" s="62">
        <f t="shared" si="2"/>
        <v>729150</v>
      </c>
      <c r="Z45" s="62">
        <f t="shared" si="12"/>
        <v>0</v>
      </c>
      <c r="AA45" s="62">
        <f t="shared" si="13"/>
        <v>0</v>
      </c>
      <c r="AB45" s="62">
        <f t="shared" si="14"/>
        <v>0</v>
      </c>
      <c r="AC45" s="62">
        <f t="shared" si="15"/>
        <v>0</v>
      </c>
      <c r="AD45" s="62">
        <f t="shared" si="16"/>
        <v>0</v>
      </c>
      <c r="AE45" s="62">
        <f t="shared" si="17"/>
        <v>0</v>
      </c>
      <c r="AF45" s="62">
        <f t="shared" si="18"/>
        <v>0</v>
      </c>
      <c r="AG45" s="62">
        <f t="shared" si="19"/>
        <v>0</v>
      </c>
      <c r="AH45" s="62">
        <f t="shared" si="20"/>
        <v>0</v>
      </c>
      <c r="AI45" s="62">
        <f t="shared" si="21"/>
        <v>729150</v>
      </c>
    </row>
    <row r="46" spans="1:35" s="32" customFormat="1" ht="174.75" customHeight="1">
      <c r="A46" s="29" t="s">
        <v>99</v>
      </c>
      <c r="B46" s="4" t="s">
        <v>33</v>
      </c>
      <c r="C46" s="18">
        <v>48100</v>
      </c>
      <c r="D46" s="18"/>
      <c r="E46" s="18"/>
      <c r="F46" s="18">
        <f t="shared" si="4"/>
        <v>50000</v>
      </c>
      <c r="G46" s="18"/>
      <c r="H46" s="18"/>
      <c r="I46" s="18"/>
      <c r="J46" s="61">
        <v>50000</v>
      </c>
      <c r="K46" s="61">
        <v>50000</v>
      </c>
      <c r="L46" s="61">
        <v>50000</v>
      </c>
      <c r="M46" s="18">
        <f t="shared" si="26"/>
        <v>98100</v>
      </c>
      <c r="N46" s="18"/>
      <c r="O46" s="18"/>
      <c r="P46" s="18"/>
      <c r="Q46" s="18">
        <f t="shared" si="5"/>
        <v>0</v>
      </c>
      <c r="R46" s="18"/>
      <c r="S46" s="18"/>
      <c r="T46" s="18"/>
      <c r="U46" s="18"/>
      <c r="V46" s="18"/>
      <c r="W46" s="18"/>
      <c r="X46" s="18">
        <f t="shared" si="6"/>
        <v>0</v>
      </c>
      <c r="Y46" s="62">
        <f t="shared" si="2"/>
        <v>48100</v>
      </c>
      <c r="Z46" s="62">
        <f t="shared" si="12"/>
        <v>0</v>
      </c>
      <c r="AA46" s="62">
        <f t="shared" si="13"/>
        <v>0</v>
      </c>
      <c r="AB46" s="62">
        <f t="shared" si="14"/>
        <v>50000</v>
      </c>
      <c r="AC46" s="62">
        <f t="shared" si="15"/>
        <v>0</v>
      </c>
      <c r="AD46" s="62">
        <f t="shared" si="16"/>
        <v>0</v>
      </c>
      <c r="AE46" s="62">
        <f t="shared" si="17"/>
        <v>0</v>
      </c>
      <c r="AF46" s="62">
        <f t="shared" si="18"/>
        <v>50000</v>
      </c>
      <c r="AG46" s="62">
        <f t="shared" si="19"/>
        <v>50000</v>
      </c>
      <c r="AH46" s="62">
        <f t="shared" si="20"/>
        <v>50000</v>
      </c>
      <c r="AI46" s="62">
        <f t="shared" si="21"/>
        <v>98100</v>
      </c>
    </row>
    <row r="47" spans="1:35" s="32" customFormat="1" ht="25.5" customHeight="1">
      <c r="A47" s="105" t="s">
        <v>129</v>
      </c>
      <c r="B47" s="98"/>
      <c r="C47" s="18">
        <v>48100</v>
      </c>
      <c r="D47" s="18"/>
      <c r="E47" s="18"/>
      <c r="F47" s="18">
        <f t="shared" si="4"/>
        <v>50000</v>
      </c>
      <c r="G47" s="18"/>
      <c r="H47" s="18"/>
      <c r="I47" s="18"/>
      <c r="J47" s="61">
        <v>50000</v>
      </c>
      <c r="K47" s="61">
        <v>50000</v>
      </c>
      <c r="L47" s="61">
        <v>50000</v>
      </c>
      <c r="M47" s="18">
        <f t="shared" si="26"/>
        <v>98100</v>
      </c>
      <c r="N47" s="18"/>
      <c r="O47" s="18"/>
      <c r="P47" s="18"/>
      <c r="Q47" s="18">
        <f t="shared" si="5"/>
        <v>0</v>
      </c>
      <c r="R47" s="18"/>
      <c r="S47" s="18"/>
      <c r="T47" s="18"/>
      <c r="U47" s="18"/>
      <c r="V47" s="18"/>
      <c r="W47" s="18"/>
      <c r="X47" s="18">
        <f t="shared" si="6"/>
        <v>0</v>
      </c>
      <c r="Y47" s="62">
        <f t="shared" si="2"/>
        <v>48100</v>
      </c>
      <c r="Z47" s="62">
        <f t="shared" si="12"/>
        <v>0</v>
      </c>
      <c r="AA47" s="62">
        <f t="shared" si="13"/>
        <v>0</v>
      </c>
      <c r="AB47" s="62">
        <f t="shared" si="14"/>
        <v>50000</v>
      </c>
      <c r="AC47" s="62">
        <f t="shared" si="15"/>
        <v>0</v>
      </c>
      <c r="AD47" s="62">
        <f t="shared" si="16"/>
        <v>0</v>
      </c>
      <c r="AE47" s="62">
        <f t="shared" si="17"/>
        <v>0</v>
      </c>
      <c r="AF47" s="62">
        <f t="shared" si="18"/>
        <v>50000</v>
      </c>
      <c r="AG47" s="62">
        <f t="shared" si="19"/>
        <v>50000</v>
      </c>
      <c r="AH47" s="62">
        <f t="shared" si="20"/>
        <v>50000</v>
      </c>
      <c r="AI47" s="62">
        <f t="shared" si="21"/>
        <v>98100</v>
      </c>
    </row>
    <row r="48" spans="1:35" s="32" customFormat="1" ht="179.25" customHeight="1">
      <c r="A48" s="139" t="s">
        <v>100</v>
      </c>
      <c r="B48" s="35" t="s">
        <v>151</v>
      </c>
      <c r="C48" s="144">
        <v>46200</v>
      </c>
      <c r="D48" s="113"/>
      <c r="E48" s="113"/>
      <c r="F48" s="113">
        <f>G48+J48</f>
        <v>0</v>
      </c>
      <c r="G48" s="142"/>
      <c r="H48" s="113"/>
      <c r="I48" s="113"/>
      <c r="J48" s="113"/>
      <c r="K48" s="113"/>
      <c r="L48" s="113"/>
      <c r="M48" s="113">
        <f t="shared" si="26"/>
        <v>46200</v>
      </c>
      <c r="N48" s="113"/>
      <c r="O48" s="113"/>
      <c r="P48" s="113"/>
      <c r="Q48" s="113">
        <f t="shared" si="5"/>
        <v>0</v>
      </c>
      <c r="R48" s="113"/>
      <c r="S48" s="113"/>
      <c r="T48" s="113"/>
      <c r="U48" s="113"/>
      <c r="V48" s="113"/>
      <c r="W48" s="113"/>
      <c r="X48" s="113">
        <f t="shared" si="6"/>
        <v>0</v>
      </c>
      <c r="Y48" s="109">
        <f t="shared" si="2"/>
        <v>46200</v>
      </c>
      <c r="Z48" s="109">
        <f t="shared" si="12"/>
        <v>0</v>
      </c>
      <c r="AA48" s="109">
        <f t="shared" si="13"/>
        <v>0</v>
      </c>
      <c r="AB48" s="109">
        <f t="shared" si="14"/>
        <v>0</v>
      </c>
      <c r="AC48" s="109">
        <f t="shared" si="15"/>
        <v>0</v>
      </c>
      <c r="AD48" s="109">
        <f t="shared" si="16"/>
        <v>0</v>
      </c>
      <c r="AE48" s="109">
        <f t="shared" si="17"/>
        <v>0</v>
      </c>
      <c r="AF48" s="109">
        <f t="shared" si="18"/>
        <v>0</v>
      </c>
      <c r="AG48" s="109">
        <f t="shared" si="19"/>
        <v>0</v>
      </c>
      <c r="AH48" s="109">
        <f t="shared" si="20"/>
        <v>0</v>
      </c>
      <c r="AI48" s="109">
        <f t="shared" si="21"/>
        <v>46200</v>
      </c>
    </row>
    <row r="49" spans="1:35" s="32" customFormat="1" ht="123" customHeight="1">
      <c r="A49" s="140"/>
      <c r="B49" s="36" t="s">
        <v>258</v>
      </c>
      <c r="C49" s="145"/>
      <c r="D49" s="115"/>
      <c r="E49" s="115"/>
      <c r="F49" s="115"/>
      <c r="G49" s="143"/>
      <c r="H49" s="115"/>
      <c r="I49" s="115"/>
      <c r="J49" s="115"/>
      <c r="K49" s="115"/>
      <c r="L49" s="115"/>
      <c r="M49" s="115"/>
      <c r="N49" s="115"/>
      <c r="O49" s="115"/>
      <c r="P49" s="115"/>
      <c r="Q49" s="115"/>
      <c r="R49" s="115"/>
      <c r="S49" s="115"/>
      <c r="T49" s="115"/>
      <c r="U49" s="115"/>
      <c r="V49" s="115"/>
      <c r="W49" s="115"/>
      <c r="X49" s="115"/>
      <c r="Y49" s="110"/>
      <c r="Z49" s="110"/>
      <c r="AA49" s="110"/>
      <c r="AB49" s="110"/>
      <c r="AC49" s="110"/>
      <c r="AD49" s="110"/>
      <c r="AE49" s="110"/>
      <c r="AF49" s="110"/>
      <c r="AG49" s="110"/>
      <c r="AH49" s="110"/>
      <c r="AI49" s="110"/>
    </row>
    <row r="50" spans="1:35" s="32" customFormat="1" ht="23.25" customHeight="1">
      <c r="A50" s="105" t="s">
        <v>129</v>
      </c>
      <c r="B50" s="105"/>
      <c r="C50" s="18">
        <v>46200</v>
      </c>
      <c r="D50" s="18"/>
      <c r="E50" s="18"/>
      <c r="F50" s="18">
        <f>G50+J50</f>
        <v>0</v>
      </c>
      <c r="G50" s="61"/>
      <c r="H50" s="18"/>
      <c r="I50" s="18"/>
      <c r="J50" s="18"/>
      <c r="K50" s="18"/>
      <c r="L50" s="18"/>
      <c r="M50" s="18">
        <f>C50+F50</f>
        <v>46200</v>
      </c>
      <c r="N50" s="18"/>
      <c r="O50" s="18"/>
      <c r="P50" s="18"/>
      <c r="Q50" s="18">
        <f t="shared" si="5"/>
        <v>0</v>
      </c>
      <c r="R50" s="18"/>
      <c r="S50" s="18"/>
      <c r="T50" s="18"/>
      <c r="U50" s="18"/>
      <c r="V50" s="18"/>
      <c r="W50" s="18"/>
      <c r="X50" s="18">
        <f>N50+Q50</f>
        <v>0</v>
      </c>
      <c r="Y50" s="62">
        <f t="shared" si="2"/>
        <v>46200</v>
      </c>
      <c r="Z50" s="62">
        <f t="shared" si="12"/>
        <v>0</v>
      </c>
      <c r="AA50" s="62">
        <f t="shared" si="13"/>
        <v>0</v>
      </c>
      <c r="AB50" s="62">
        <f t="shared" si="14"/>
        <v>0</v>
      </c>
      <c r="AC50" s="62">
        <f t="shared" si="15"/>
        <v>0</v>
      </c>
      <c r="AD50" s="62">
        <f t="shared" si="16"/>
        <v>0</v>
      </c>
      <c r="AE50" s="62">
        <f t="shared" si="17"/>
        <v>0</v>
      </c>
      <c r="AF50" s="62">
        <f t="shared" si="18"/>
        <v>0</v>
      </c>
      <c r="AG50" s="62">
        <f t="shared" si="19"/>
        <v>0</v>
      </c>
      <c r="AH50" s="62">
        <f t="shared" si="20"/>
        <v>0</v>
      </c>
      <c r="AI50" s="62">
        <f t="shared" si="21"/>
        <v>46200</v>
      </c>
    </row>
    <row r="51" spans="1:35" s="32" customFormat="1" ht="182.25" customHeight="1">
      <c r="A51" s="119" t="s">
        <v>101</v>
      </c>
      <c r="B51" s="56" t="s">
        <v>183</v>
      </c>
      <c r="C51" s="107">
        <v>9900</v>
      </c>
      <c r="D51" s="113"/>
      <c r="E51" s="113"/>
      <c r="F51" s="113">
        <f>G51+J51</f>
        <v>0</v>
      </c>
      <c r="G51" s="113"/>
      <c r="H51" s="113"/>
      <c r="I51" s="113"/>
      <c r="J51" s="113"/>
      <c r="K51" s="113"/>
      <c r="L51" s="113"/>
      <c r="M51" s="113">
        <f>C51+F51</f>
        <v>9900</v>
      </c>
      <c r="N51" s="113"/>
      <c r="O51" s="113"/>
      <c r="P51" s="113"/>
      <c r="Q51" s="113">
        <f>R51+U51</f>
        <v>0</v>
      </c>
      <c r="R51" s="113"/>
      <c r="S51" s="113"/>
      <c r="T51" s="113"/>
      <c r="U51" s="113"/>
      <c r="V51" s="113"/>
      <c r="W51" s="113"/>
      <c r="X51" s="113">
        <f>N51+Q51</f>
        <v>0</v>
      </c>
      <c r="Y51" s="109">
        <f t="shared" si="2"/>
        <v>9900</v>
      </c>
      <c r="Z51" s="109">
        <f t="shared" si="12"/>
        <v>0</v>
      </c>
      <c r="AA51" s="109">
        <f t="shared" si="13"/>
        <v>0</v>
      </c>
      <c r="AB51" s="109">
        <f t="shared" si="14"/>
        <v>0</v>
      </c>
      <c r="AC51" s="109">
        <f t="shared" si="15"/>
        <v>0</v>
      </c>
      <c r="AD51" s="109">
        <f t="shared" si="16"/>
        <v>0</v>
      </c>
      <c r="AE51" s="109">
        <f t="shared" si="17"/>
        <v>0</v>
      </c>
      <c r="AF51" s="109">
        <f t="shared" si="18"/>
        <v>0</v>
      </c>
      <c r="AG51" s="109">
        <f t="shared" si="19"/>
        <v>0</v>
      </c>
      <c r="AH51" s="109">
        <f t="shared" si="20"/>
        <v>0</v>
      </c>
      <c r="AI51" s="109">
        <f t="shared" si="21"/>
        <v>9900</v>
      </c>
    </row>
    <row r="52" spans="1:35" s="32" customFormat="1" ht="12.75" customHeight="1" hidden="1">
      <c r="A52" s="119"/>
      <c r="B52" s="111" t="s">
        <v>0</v>
      </c>
      <c r="C52" s="107"/>
      <c r="D52" s="114"/>
      <c r="E52" s="114"/>
      <c r="F52" s="114"/>
      <c r="G52" s="114"/>
      <c r="H52" s="114"/>
      <c r="I52" s="114"/>
      <c r="J52" s="114"/>
      <c r="K52" s="114"/>
      <c r="L52" s="114"/>
      <c r="M52" s="114"/>
      <c r="N52" s="114"/>
      <c r="O52" s="114"/>
      <c r="P52" s="114"/>
      <c r="Q52" s="114"/>
      <c r="R52" s="114"/>
      <c r="S52" s="114"/>
      <c r="T52" s="114"/>
      <c r="U52" s="114"/>
      <c r="V52" s="114"/>
      <c r="W52" s="114"/>
      <c r="X52" s="114"/>
      <c r="Y52" s="138"/>
      <c r="Z52" s="138"/>
      <c r="AA52" s="138"/>
      <c r="AB52" s="138"/>
      <c r="AC52" s="138"/>
      <c r="AD52" s="138"/>
      <c r="AE52" s="138"/>
      <c r="AF52" s="138"/>
      <c r="AG52" s="138"/>
      <c r="AH52" s="138"/>
      <c r="AI52" s="138"/>
    </row>
    <row r="53" spans="1:35" s="32" customFormat="1" ht="30" customHeight="1">
      <c r="A53" s="119"/>
      <c r="B53" s="112"/>
      <c r="C53" s="107"/>
      <c r="D53" s="115"/>
      <c r="E53" s="115"/>
      <c r="F53" s="115"/>
      <c r="G53" s="115"/>
      <c r="H53" s="115"/>
      <c r="I53" s="115"/>
      <c r="J53" s="115"/>
      <c r="K53" s="115"/>
      <c r="L53" s="115"/>
      <c r="M53" s="115"/>
      <c r="N53" s="115"/>
      <c r="O53" s="115"/>
      <c r="P53" s="115"/>
      <c r="Q53" s="115"/>
      <c r="R53" s="115"/>
      <c r="S53" s="115"/>
      <c r="T53" s="115"/>
      <c r="U53" s="115"/>
      <c r="V53" s="115"/>
      <c r="W53" s="115"/>
      <c r="X53" s="115"/>
      <c r="Y53" s="138"/>
      <c r="Z53" s="138"/>
      <c r="AA53" s="138"/>
      <c r="AB53" s="138"/>
      <c r="AC53" s="138"/>
      <c r="AD53" s="138"/>
      <c r="AE53" s="138"/>
      <c r="AF53" s="138"/>
      <c r="AG53" s="138"/>
      <c r="AH53" s="138"/>
      <c r="AI53" s="138"/>
    </row>
    <row r="54" spans="1:35" s="32" customFormat="1" ht="25.5" customHeight="1">
      <c r="A54" s="105" t="s">
        <v>129</v>
      </c>
      <c r="B54" s="105"/>
      <c r="C54" s="18">
        <v>9900</v>
      </c>
      <c r="D54" s="18"/>
      <c r="E54" s="18"/>
      <c r="F54" s="18">
        <f>G54+J54</f>
        <v>0</v>
      </c>
      <c r="G54" s="18"/>
      <c r="H54" s="18"/>
      <c r="I54" s="18"/>
      <c r="J54" s="18"/>
      <c r="K54" s="18"/>
      <c r="L54" s="18"/>
      <c r="M54" s="18">
        <f aca="true" t="shared" si="27" ref="M54:M86">C54+F54</f>
        <v>9900</v>
      </c>
      <c r="N54" s="18"/>
      <c r="O54" s="18"/>
      <c r="P54" s="18"/>
      <c r="Q54" s="75">
        <f>R54+U54</f>
        <v>0</v>
      </c>
      <c r="R54" s="18"/>
      <c r="S54" s="18"/>
      <c r="T54" s="18"/>
      <c r="U54" s="18"/>
      <c r="V54" s="18"/>
      <c r="W54" s="18"/>
      <c r="X54" s="75">
        <f>N54+Q54</f>
        <v>0</v>
      </c>
      <c r="Y54" s="18">
        <f aca="true" t="shared" si="28" ref="Y54:AI54">C54+N54</f>
        <v>9900</v>
      </c>
      <c r="Z54" s="18">
        <f t="shared" si="28"/>
        <v>0</v>
      </c>
      <c r="AA54" s="18">
        <f t="shared" si="28"/>
        <v>0</v>
      </c>
      <c r="AB54" s="18">
        <f t="shared" si="28"/>
        <v>0</v>
      </c>
      <c r="AC54" s="18">
        <f t="shared" si="28"/>
        <v>0</v>
      </c>
      <c r="AD54" s="18">
        <f t="shared" si="28"/>
        <v>0</v>
      </c>
      <c r="AE54" s="18">
        <f t="shared" si="28"/>
        <v>0</v>
      </c>
      <c r="AF54" s="18">
        <f t="shared" si="28"/>
        <v>0</v>
      </c>
      <c r="AG54" s="18">
        <f t="shared" si="28"/>
        <v>0</v>
      </c>
      <c r="AH54" s="18">
        <f t="shared" si="28"/>
        <v>0</v>
      </c>
      <c r="AI54" s="18">
        <f t="shared" si="28"/>
        <v>9900</v>
      </c>
    </row>
    <row r="55" spans="1:35" s="32" customFormat="1" ht="63.75" customHeight="1">
      <c r="A55" s="29" t="s">
        <v>102</v>
      </c>
      <c r="B55" s="4" t="s">
        <v>135</v>
      </c>
      <c r="C55" s="18">
        <v>84000</v>
      </c>
      <c r="D55" s="18"/>
      <c r="E55" s="18"/>
      <c r="F55" s="18">
        <f aca="true" t="shared" si="29" ref="F55:F126">G55+J55</f>
        <v>0</v>
      </c>
      <c r="G55" s="61"/>
      <c r="H55" s="18"/>
      <c r="I55" s="18"/>
      <c r="J55" s="18"/>
      <c r="K55" s="18"/>
      <c r="L55" s="18"/>
      <c r="M55" s="18">
        <f t="shared" si="27"/>
        <v>84000</v>
      </c>
      <c r="N55" s="18"/>
      <c r="O55" s="18"/>
      <c r="P55" s="18"/>
      <c r="Q55" s="18">
        <f>R55+U55</f>
        <v>0</v>
      </c>
      <c r="R55" s="18"/>
      <c r="S55" s="18"/>
      <c r="T55" s="18"/>
      <c r="U55" s="18"/>
      <c r="V55" s="18"/>
      <c r="W55" s="18"/>
      <c r="X55" s="18">
        <f aca="true" t="shared" si="30" ref="X55:X86">N55+Q55</f>
        <v>0</v>
      </c>
      <c r="Y55" s="18">
        <f>C55+N55</f>
        <v>84000</v>
      </c>
      <c r="Z55" s="18">
        <f aca="true" t="shared" si="31" ref="Z55:AI70">D55+O55</f>
        <v>0</v>
      </c>
      <c r="AA55" s="18">
        <f t="shared" si="31"/>
        <v>0</v>
      </c>
      <c r="AB55" s="18">
        <f t="shared" si="31"/>
        <v>0</v>
      </c>
      <c r="AC55" s="18">
        <f t="shared" si="31"/>
        <v>0</v>
      </c>
      <c r="AD55" s="18">
        <f t="shared" si="31"/>
        <v>0</v>
      </c>
      <c r="AE55" s="18">
        <f t="shared" si="31"/>
        <v>0</v>
      </c>
      <c r="AF55" s="18">
        <f t="shared" si="31"/>
        <v>0</v>
      </c>
      <c r="AG55" s="18">
        <f t="shared" si="31"/>
        <v>0</v>
      </c>
      <c r="AH55" s="18">
        <f t="shared" si="31"/>
        <v>0</v>
      </c>
      <c r="AI55" s="18">
        <f t="shared" si="31"/>
        <v>84000</v>
      </c>
    </row>
    <row r="56" spans="1:35" s="32" customFormat="1" ht="21.75" customHeight="1">
      <c r="A56" s="105" t="s">
        <v>129</v>
      </c>
      <c r="B56" s="105"/>
      <c r="C56" s="18">
        <v>84000</v>
      </c>
      <c r="D56" s="18"/>
      <c r="E56" s="18"/>
      <c r="F56" s="18">
        <f t="shared" si="29"/>
        <v>0</v>
      </c>
      <c r="G56" s="61"/>
      <c r="H56" s="18"/>
      <c r="I56" s="18"/>
      <c r="J56" s="18"/>
      <c r="K56" s="18"/>
      <c r="L56" s="18"/>
      <c r="M56" s="18">
        <f t="shared" si="27"/>
        <v>84000</v>
      </c>
      <c r="N56" s="18"/>
      <c r="O56" s="18"/>
      <c r="P56" s="18"/>
      <c r="Q56" s="18">
        <f>R56+U56</f>
        <v>0</v>
      </c>
      <c r="R56" s="18"/>
      <c r="S56" s="18"/>
      <c r="T56" s="18"/>
      <c r="U56" s="18"/>
      <c r="V56" s="18"/>
      <c r="W56" s="18"/>
      <c r="X56" s="18">
        <f t="shared" si="30"/>
        <v>0</v>
      </c>
      <c r="Y56" s="18">
        <f aca="true" t="shared" si="32" ref="Y56:AC127">C56+N56</f>
        <v>84000</v>
      </c>
      <c r="Z56" s="18">
        <f t="shared" si="31"/>
        <v>0</v>
      </c>
      <c r="AA56" s="18">
        <f t="shared" si="31"/>
        <v>0</v>
      </c>
      <c r="AB56" s="18">
        <f t="shared" si="31"/>
        <v>0</v>
      </c>
      <c r="AC56" s="18">
        <f t="shared" si="31"/>
        <v>0</v>
      </c>
      <c r="AD56" s="18">
        <f t="shared" si="31"/>
        <v>0</v>
      </c>
      <c r="AE56" s="18">
        <f t="shared" si="31"/>
        <v>0</v>
      </c>
      <c r="AF56" s="18">
        <f t="shared" si="31"/>
        <v>0</v>
      </c>
      <c r="AG56" s="18">
        <f t="shared" si="31"/>
        <v>0</v>
      </c>
      <c r="AH56" s="18">
        <f t="shared" si="31"/>
        <v>0</v>
      </c>
      <c r="AI56" s="18">
        <f t="shared" si="31"/>
        <v>84000</v>
      </c>
    </row>
    <row r="57" spans="1:35" s="32" customFormat="1" ht="59.25" customHeight="1">
      <c r="A57" s="29" t="s">
        <v>103</v>
      </c>
      <c r="B57" s="4" t="s">
        <v>136</v>
      </c>
      <c r="C57" s="18">
        <v>30750</v>
      </c>
      <c r="D57" s="18"/>
      <c r="E57" s="18"/>
      <c r="F57" s="18">
        <f t="shared" si="29"/>
        <v>0</v>
      </c>
      <c r="G57" s="61"/>
      <c r="H57" s="18"/>
      <c r="I57" s="18"/>
      <c r="J57" s="18"/>
      <c r="K57" s="18"/>
      <c r="L57" s="18"/>
      <c r="M57" s="18">
        <f t="shared" si="27"/>
        <v>30750</v>
      </c>
      <c r="N57" s="18"/>
      <c r="O57" s="18"/>
      <c r="P57" s="18"/>
      <c r="Q57" s="18">
        <f aca="true" t="shared" si="33" ref="Q57:Q127">R57+U57</f>
        <v>0</v>
      </c>
      <c r="R57" s="18"/>
      <c r="S57" s="18"/>
      <c r="T57" s="18"/>
      <c r="U57" s="18"/>
      <c r="V57" s="18"/>
      <c r="W57" s="18"/>
      <c r="X57" s="18">
        <f t="shared" si="30"/>
        <v>0</v>
      </c>
      <c r="Y57" s="18">
        <f t="shared" si="32"/>
        <v>30750</v>
      </c>
      <c r="Z57" s="18">
        <f t="shared" si="31"/>
        <v>0</v>
      </c>
      <c r="AA57" s="18">
        <f t="shared" si="31"/>
        <v>0</v>
      </c>
      <c r="AB57" s="18">
        <f t="shared" si="31"/>
        <v>0</v>
      </c>
      <c r="AC57" s="18">
        <f t="shared" si="31"/>
        <v>0</v>
      </c>
      <c r="AD57" s="18">
        <f t="shared" si="31"/>
        <v>0</v>
      </c>
      <c r="AE57" s="18">
        <f t="shared" si="31"/>
        <v>0</v>
      </c>
      <c r="AF57" s="18">
        <f t="shared" si="31"/>
        <v>0</v>
      </c>
      <c r="AG57" s="18">
        <f t="shared" si="31"/>
        <v>0</v>
      </c>
      <c r="AH57" s="18">
        <f t="shared" si="31"/>
        <v>0</v>
      </c>
      <c r="AI57" s="18">
        <f t="shared" si="31"/>
        <v>30750</v>
      </c>
    </row>
    <row r="58" spans="1:35" s="32" customFormat="1" ht="24" customHeight="1">
      <c r="A58" s="105" t="s">
        <v>129</v>
      </c>
      <c r="B58" s="105"/>
      <c r="C58" s="18">
        <v>30750</v>
      </c>
      <c r="D58" s="18"/>
      <c r="E58" s="18"/>
      <c r="F58" s="18">
        <f t="shared" si="29"/>
        <v>0</v>
      </c>
      <c r="G58" s="18"/>
      <c r="H58" s="18"/>
      <c r="I58" s="18"/>
      <c r="J58" s="18"/>
      <c r="K58" s="18"/>
      <c r="L58" s="18"/>
      <c r="M58" s="18">
        <f t="shared" si="27"/>
        <v>30750</v>
      </c>
      <c r="N58" s="18"/>
      <c r="O58" s="18"/>
      <c r="P58" s="18"/>
      <c r="Q58" s="18">
        <f t="shared" si="33"/>
        <v>0</v>
      </c>
      <c r="R58" s="18"/>
      <c r="S58" s="18"/>
      <c r="T58" s="18"/>
      <c r="U58" s="18"/>
      <c r="V58" s="18"/>
      <c r="W58" s="18"/>
      <c r="X58" s="18">
        <f t="shared" si="30"/>
        <v>0</v>
      </c>
      <c r="Y58" s="18">
        <f t="shared" si="32"/>
        <v>30750</v>
      </c>
      <c r="Z58" s="18">
        <f t="shared" si="31"/>
        <v>0</v>
      </c>
      <c r="AA58" s="18">
        <f t="shared" si="31"/>
        <v>0</v>
      </c>
      <c r="AB58" s="18">
        <f t="shared" si="31"/>
        <v>0</v>
      </c>
      <c r="AC58" s="18">
        <f t="shared" si="31"/>
        <v>0</v>
      </c>
      <c r="AD58" s="18">
        <f t="shared" si="31"/>
        <v>0</v>
      </c>
      <c r="AE58" s="18">
        <f t="shared" si="31"/>
        <v>0</v>
      </c>
      <c r="AF58" s="18">
        <f t="shared" si="31"/>
        <v>0</v>
      </c>
      <c r="AG58" s="18">
        <f t="shared" si="31"/>
        <v>0</v>
      </c>
      <c r="AH58" s="18">
        <f t="shared" si="31"/>
        <v>0</v>
      </c>
      <c r="AI58" s="18">
        <f t="shared" si="31"/>
        <v>30750</v>
      </c>
    </row>
    <row r="59" spans="1:35" s="32" customFormat="1" ht="60.75" customHeight="1">
      <c r="A59" s="29" t="s">
        <v>153</v>
      </c>
      <c r="B59" s="4" t="s">
        <v>154</v>
      </c>
      <c r="C59" s="18">
        <v>800</v>
      </c>
      <c r="D59" s="18"/>
      <c r="E59" s="18"/>
      <c r="F59" s="18">
        <f t="shared" si="29"/>
        <v>0</v>
      </c>
      <c r="G59" s="18"/>
      <c r="H59" s="18"/>
      <c r="I59" s="18"/>
      <c r="J59" s="18"/>
      <c r="K59" s="18"/>
      <c r="L59" s="18"/>
      <c r="M59" s="18">
        <f t="shared" si="27"/>
        <v>800</v>
      </c>
      <c r="N59" s="18"/>
      <c r="O59" s="18"/>
      <c r="P59" s="18"/>
      <c r="Q59" s="18">
        <f t="shared" si="33"/>
        <v>0</v>
      </c>
      <c r="R59" s="18"/>
      <c r="S59" s="18"/>
      <c r="T59" s="18"/>
      <c r="U59" s="18"/>
      <c r="V59" s="18"/>
      <c r="W59" s="18"/>
      <c r="X59" s="18">
        <f t="shared" si="30"/>
        <v>0</v>
      </c>
      <c r="Y59" s="18">
        <f t="shared" si="32"/>
        <v>800</v>
      </c>
      <c r="Z59" s="18">
        <f t="shared" si="31"/>
        <v>0</v>
      </c>
      <c r="AA59" s="18">
        <f t="shared" si="31"/>
        <v>0</v>
      </c>
      <c r="AB59" s="18">
        <f t="shared" si="31"/>
        <v>0</v>
      </c>
      <c r="AC59" s="18">
        <f t="shared" si="31"/>
        <v>0</v>
      </c>
      <c r="AD59" s="18">
        <f t="shared" si="31"/>
        <v>0</v>
      </c>
      <c r="AE59" s="18">
        <f t="shared" si="31"/>
        <v>0</v>
      </c>
      <c r="AF59" s="18">
        <f t="shared" si="31"/>
        <v>0</v>
      </c>
      <c r="AG59" s="18">
        <f t="shared" si="31"/>
        <v>0</v>
      </c>
      <c r="AH59" s="18">
        <f t="shared" si="31"/>
        <v>0</v>
      </c>
      <c r="AI59" s="18">
        <f t="shared" si="31"/>
        <v>800</v>
      </c>
    </row>
    <row r="60" spans="1:35" s="32" customFormat="1" ht="25.5" customHeight="1">
      <c r="A60" s="105" t="s">
        <v>129</v>
      </c>
      <c r="B60" s="105"/>
      <c r="C60" s="18">
        <v>800</v>
      </c>
      <c r="D60" s="18"/>
      <c r="E60" s="18"/>
      <c r="F60" s="18">
        <f t="shared" si="29"/>
        <v>0</v>
      </c>
      <c r="G60" s="18"/>
      <c r="H60" s="18"/>
      <c r="I60" s="18"/>
      <c r="J60" s="18"/>
      <c r="K60" s="18"/>
      <c r="L60" s="18"/>
      <c r="M60" s="18">
        <f t="shared" si="27"/>
        <v>800</v>
      </c>
      <c r="N60" s="18"/>
      <c r="O60" s="18"/>
      <c r="P60" s="18"/>
      <c r="Q60" s="18">
        <f t="shared" si="33"/>
        <v>0</v>
      </c>
      <c r="R60" s="18"/>
      <c r="S60" s="18"/>
      <c r="T60" s="18"/>
      <c r="U60" s="18"/>
      <c r="V60" s="18"/>
      <c r="W60" s="18"/>
      <c r="X60" s="18">
        <f t="shared" si="30"/>
        <v>0</v>
      </c>
      <c r="Y60" s="18">
        <f t="shared" si="32"/>
        <v>800</v>
      </c>
      <c r="Z60" s="18">
        <f t="shared" si="31"/>
        <v>0</v>
      </c>
      <c r="AA60" s="18">
        <f t="shared" si="31"/>
        <v>0</v>
      </c>
      <c r="AB60" s="18">
        <f t="shared" si="31"/>
        <v>0</v>
      </c>
      <c r="AC60" s="18">
        <f t="shared" si="31"/>
        <v>0</v>
      </c>
      <c r="AD60" s="18">
        <f t="shared" si="31"/>
        <v>0</v>
      </c>
      <c r="AE60" s="18">
        <f t="shared" si="31"/>
        <v>0</v>
      </c>
      <c r="AF60" s="18">
        <f t="shared" si="31"/>
        <v>0</v>
      </c>
      <c r="AG60" s="18">
        <f t="shared" si="31"/>
        <v>0</v>
      </c>
      <c r="AH60" s="18">
        <f t="shared" si="31"/>
        <v>0</v>
      </c>
      <c r="AI60" s="18">
        <f t="shared" si="31"/>
        <v>800</v>
      </c>
    </row>
    <row r="61" spans="1:35" s="32" customFormat="1" ht="123" customHeight="1">
      <c r="A61" s="29" t="s">
        <v>104</v>
      </c>
      <c r="B61" s="4" t="s">
        <v>259</v>
      </c>
      <c r="C61" s="18">
        <v>625600</v>
      </c>
      <c r="D61" s="18"/>
      <c r="E61" s="18"/>
      <c r="F61" s="18">
        <f t="shared" si="29"/>
        <v>0</v>
      </c>
      <c r="G61" s="61"/>
      <c r="H61" s="18"/>
      <c r="I61" s="18"/>
      <c r="J61" s="18"/>
      <c r="K61" s="18"/>
      <c r="L61" s="18"/>
      <c r="M61" s="18">
        <f t="shared" si="27"/>
        <v>625600</v>
      </c>
      <c r="N61" s="18"/>
      <c r="O61" s="18"/>
      <c r="P61" s="18"/>
      <c r="Q61" s="18">
        <f t="shared" si="33"/>
        <v>0</v>
      </c>
      <c r="R61" s="18"/>
      <c r="S61" s="18"/>
      <c r="T61" s="18"/>
      <c r="U61" s="18"/>
      <c r="V61" s="18"/>
      <c r="W61" s="18"/>
      <c r="X61" s="18">
        <f t="shared" si="30"/>
        <v>0</v>
      </c>
      <c r="Y61" s="18">
        <f t="shared" si="32"/>
        <v>625600</v>
      </c>
      <c r="Z61" s="18">
        <f t="shared" si="31"/>
        <v>0</v>
      </c>
      <c r="AA61" s="18">
        <f t="shared" si="31"/>
        <v>0</v>
      </c>
      <c r="AB61" s="18">
        <f t="shared" si="31"/>
        <v>0</v>
      </c>
      <c r="AC61" s="18">
        <f t="shared" si="31"/>
        <v>0</v>
      </c>
      <c r="AD61" s="18">
        <f t="shared" si="31"/>
        <v>0</v>
      </c>
      <c r="AE61" s="18">
        <f t="shared" si="31"/>
        <v>0</v>
      </c>
      <c r="AF61" s="18">
        <f t="shared" si="31"/>
        <v>0</v>
      </c>
      <c r="AG61" s="18">
        <f t="shared" si="31"/>
        <v>0</v>
      </c>
      <c r="AH61" s="18">
        <f t="shared" si="31"/>
        <v>0</v>
      </c>
      <c r="AI61" s="18">
        <f t="shared" si="31"/>
        <v>625600</v>
      </c>
    </row>
    <row r="62" spans="1:35" s="32" customFormat="1" ht="24" customHeight="1">
      <c r="A62" s="105" t="s">
        <v>129</v>
      </c>
      <c r="B62" s="105"/>
      <c r="C62" s="18">
        <v>625600</v>
      </c>
      <c r="D62" s="18"/>
      <c r="E62" s="18"/>
      <c r="F62" s="18">
        <f t="shared" si="29"/>
        <v>0</v>
      </c>
      <c r="G62" s="61"/>
      <c r="H62" s="18"/>
      <c r="I62" s="18"/>
      <c r="J62" s="18"/>
      <c r="K62" s="18"/>
      <c r="L62" s="18"/>
      <c r="M62" s="18">
        <f t="shared" si="27"/>
        <v>625600</v>
      </c>
      <c r="N62" s="18"/>
      <c r="O62" s="18"/>
      <c r="P62" s="18"/>
      <c r="Q62" s="18">
        <f t="shared" si="33"/>
        <v>0</v>
      </c>
      <c r="R62" s="18"/>
      <c r="S62" s="18"/>
      <c r="T62" s="18"/>
      <c r="U62" s="18"/>
      <c r="V62" s="18"/>
      <c r="W62" s="18"/>
      <c r="X62" s="18">
        <f t="shared" si="30"/>
        <v>0</v>
      </c>
      <c r="Y62" s="18">
        <f t="shared" si="32"/>
        <v>625600</v>
      </c>
      <c r="Z62" s="18">
        <f t="shared" si="31"/>
        <v>0</v>
      </c>
      <c r="AA62" s="18">
        <f t="shared" si="31"/>
        <v>0</v>
      </c>
      <c r="AB62" s="18">
        <f t="shared" si="31"/>
        <v>0</v>
      </c>
      <c r="AC62" s="18">
        <f t="shared" si="31"/>
        <v>0</v>
      </c>
      <c r="AD62" s="18">
        <f t="shared" si="31"/>
        <v>0</v>
      </c>
      <c r="AE62" s="18">
        <f t="shared" si="31"/>
        <v>0</v>
      </c>
      <c r="AF62" s="18">
        <f t="shared" si="31"/>
        <v>0</v>
      </c>
      <c r="AG62" s="18">
        <f t="shared" si="31"/>
        <v>0</v>
      </c>
      <c r="AH62" s="18">
        <f t="shared" si="31"/>
        <v>0</v>
      </c>
      <c r="AI62" s="18">
        <f t="shared" si="31"/>
        <v>625600</v>
      </c>
    </row>
    <row r="63" spans="1:35" s="32" customFormat="1" ht="97.5" customHeight="1">
      <c r="A63" s="29" t="s">
        <v>105</v>
      </c>
      <c r="B63" s="2" t="s">
        <v>260</v>
      </c>
      <c r="C63" s="18">
        <v>200700</v>
      </c>
      <c r="D63" s="18"/>
      <c r="E63" s="18"/>
      <c r="F63" s="18">
        <f t="shared" si="29"/>
        <v>0</v>
      </c>
      <c r="G63" s="61"/>
      <c r="H63" s="18"/>
      <c r="I63" s="18"/>
      <c r="J63" s="18"/>
      <c r="K63" s="18"/>
      <c r="L63" s="18"/>
      <c r="M63" s="18">
        <f t="shared" si="27"/>
        <v>200700</v>
      </c>
      <c r="N63" s="18"/>
      <c r="O63" s="18"/>
      <c r="P63" s="18"/>
      <c r="Q63" s="18">
        <f t="shared" si="33"/>
        <v>0</v>
      </c>
      <c r="R63" s="18"/>
      <c r="S63" s="18"/>
      <c r="T63" s="18"/>
      <c r="U63" s="18"/>
      <c r="V63" s="18"/>
      <c r="W63" s="18"/>
      <c r="X63" s="18">
        <f t="shared" si="30"/>
        <v>0</v>
      </c>
      <c r="Y63" s="18">
        <f t="shared" si="32"/>
        <v>200700</v>
      </c>
      <c r="Z63" s="18">
        <f t="shared" si="31"/>
        <v>0</v>
      </c>
      <c r="AA63" s="18">
        <f t="shared" si="31"/>
        <v>0</v>
      </c>
      <c r="AB63" s="18">
        <f t="shared" si="31"/>
        <v>0</v>
      </c>
      <c r="AC63" s="18">
        <f t="shared" si="31"/>
        <v>0</v>
      </c>
      <c r="AD63" s="18">
        <f t="shared" si="31"/>
        <v>0</v>
      </c>
      <c r="AE63" s="18">
        <f t="shared" si="31"/>
        <v>0</v>
      </c>
      <c r="AF63" s="18">
        <f t="shared" si="31"/>
        <v>0</v>
      </c>
      <c r="AG63" s="18">
        <f t="shared" si="31"/>
        <v>0</v>
      </c>
      <c r="AH63" s="18">
        <f t="shared" si="31"/>
        <v>0</v>
      </c>
      <c r="AI63" s="18">
        <f t="shared" si="31"/>
        <v>200700</v>
      </c>
    </row>
    <row r="64" spans="1:35" s="32" customFormat="1" ht="26.25" customHeight="1">
      <c r="A64" s="105" t="s">
        <v>129</v>
      </c>
      <c r="B64" s="105"/>
      <c r="C64" s="18">
        <v>200700</v>
      </c>
      <c r="D64" s="18"/>
      <c r="E64" s="18"/>
      <c r="F64" s="18">
        <f t="shared" si="29"/>
        <v>0</v>
      </c>
      <c r="G64" s="18"/>
      <c r="H64" s="18"/>
      <c r="I64" s="18"/>
      <c r="J64" s="18"/>
      <c r="K64" s="18"/>
      <c r="L64" s="18"/>
      <c r="M64" s="18">
        <f t="shared" si="27"/>
        <v>200700</v>
      </c>
      <c r="N64" s="18"/>
      <c r="O64" s="18"/>
      <c r="P64" s="18"/>
      <c r="Q64" s="18">
        <f t="shared" si="33"/>
        <v>0</v>
      </c>
      <c r="R64" s="18"/>
      <c r="S64" s="18"/>
      <c r="T64" s="18"/>
      <c r="U64" s="18"/>
      <c r="V64" s="18"/>
      <c r="W64" s="18"/>
      <c r="X64" s="18">
        <f t="shared" si="30"/>
        <v>0</v>
      </c>
      <c r="Y64" s="18">
        <f t="shared" si="32"/>
        <v>200700</v>
      </c>
      <c r="Z64" s="18">
        <f t="shared" si="31"/>
        <v>0</v>
      </c>
      <c r="AA64" s="18">
        <f t="shared" si="31"/>
        <v>0</v>
      </c>
      <c r="AB64" s="18">
        <f t="shared" si="31"/>
        <v>0</v>
      </c>
      <c r="AC64" s="18">
        <f t="shared" si="31"/>
        <v>0</v>
      </c>
      <c r="AD64" s="18">
        <f t="shared" si="31"/>
        <v>0</v>
      </c>
      <c r="AE64" s="18">
        <f t="shared" si="31"/>
        <v>0</v>
      </c>
      <c r="AF64" s="18">
        <f t="shared" si="31"/>
        <v>0</v>
      </c>
      <c r="AG64" s="18">
        <f t="shared" si="31"/>
        <v>0</v>
      </c>
      <c r="AH64" s="18">
        <f t="shared" si="31"/>
        <v>0</v>
      </c>
      <c r="AI64" s="18">
        <f t="shared" si="31"/>
        <v>200700</v>
      </c>
    </row>
    <row r="65" spans="1:35" s="32" customFormat="1" ht="38.25" customHeight="1">
      <c r="A65" s="29" t="s">
        <v>106</v>
      </c>
      <c r="B65" s="4" t="s">
        <v>34</v>
      </c>
      <c r="C65" s="18">
        <v>90400</v>
      </c>
      <c r="D65" s="18"/>
      <c r="E65" s="18"/>
      <c r="F65" s="18">
        <f t="shared" si="29"/>
        <v>0</v>
      </c>
      <c r="G65" s="18"/>
      <c r="H65" s="18"/>
      <c r="I65" s="18"/>
      <c r="J65" s="18"/>
      <c r="K65" s="18"/>
      <c r="L65" s="18"/>
      <c r="M65" s="18">
        <f t="shared" si="27"/>
        <v>90400</v>
      </c>
      <c r="N65" s="18"/>
      <c r="O65" s="18"/>
      <c r="P65" s="18"/>
      <c r="Q65" s="18">
        <f t="shared" si="33"/>
        <v>0</v>
      </c>
      <c r="R65" s="18"/>
      <c r="S65" s="18"/>
      <c r="T65" s="18"/>
      <c r="U65" s="18"/>
      <c r="V65" s="18"/>
      <c r="W65" s="18"/>
      <c r="X65" s="18">
        <f t="shared" si="30"/>
        <v>0</v>
      </c>
      <c r="Y65" s="18">
        <f t="shared" si="32"/>
        <v>90400</v>
      </c>
      <c r="Z65" s="18">
        <f t="shared" si="31"/>
        <v>0</v>
      </c>
      <c r="AA65" s="18">
        <f t="shared" si="31"/>
        <v>0</v>
      </c>
      <c r="AB65" s="18">
        <f t="shared" si="31"/>
        <v>0</v>
      </c>
      <c r="AC65" s="18">
        <f t="shared" si="31"/>
        <v>0</v>
      </c>
      <c r="AD65" s="18">
        <f t="shared" si="31"/>
        <v>0</v>
      </c>
      <c r="AE65" s="18">
        <f t="shared" si="31"/>
        <v>0</v>
      </c>
      <c r="AF65" s="18">
        <f t="shared" si="31"/>
        <v>0</v>
      </c>
      <c r="AG65" s="18">
        <f t="shared" si="31"/>
        <v>0</v>
      </c>
      <c r="AH65" s="18">
        <f t="shared" si="31"/>
        <v>0</v>
      </c>
      <c r="AI65" s="18">
        <f t="shared" si="31"/>
        <v>90400</v>
      </c>
    </row>
    <row r="66" spans="1:35" s="32" customFormat="1" ht="24.75" customHeight="1">
      <c r="A66" s="105" t="s">
        <v>130</v>
      </c>
      <c r="B66" s="105"/>
      <c r="C66" s="18">
        <v>90400</v>
      </c>
      <c r="D66" s="18"/>
      <c r="E66" s="18"/>
      <c r="F66" s="18">
        <f t="shared" si="29"/>
        <v>0</v>
      </c>
      <c r="G66" s="18"/>
      <c r="H66" s="18"/>
      <c r="I66" s="18"/>
      <c r="J66" s="18"/>
      <c r="K66" s="18"/>
      <c r="L66" s="18"/>
      <c r="M66" s="18">
        <f t="shared" si="27"/>
        <v>90400</v>
      </c>
      <c r="N66" s="18"/>
      <c r="O66" s="18"/>
      <c r="P66" s="18"/>
      <c r="Q66" s="18">
        <f t="shared" si="33"/>
        <v>0</v>
      </c>
      <c r="R66" s="18"/>
      <c r="S66" s="18"/>
      <c r="T66" s="18"/>
      <c r="U66" s="18"/>
      <c r="V66" s="18"/>
      <c r="W66" s="18"/>
      <c r="X66" s="18">
        <f t="shared" si="30"/>
        <v>0</v>
      </c>
      <c r="Y66" s="18">
        <f t="shared" si="32"/>
        <v>90400</v>
      </c>
      <c r="Z66" s="18">
        <f t="shared" si="31"/>
        <v>0</v>
      </c>
      <c r="AA66" s="18">
        <f t="shared" si="31"/>
        <v>0</v>
      </c>
      <c r="AB66" s="18">
        <f t="shared" si="31"/>
        <v>0</v>
      </c>
      <c r="AC66" s="18">
        <f t="shared" si="31"/>
        <v>0</v>
      </c>
      <c r="AD66" s="18">
        <f t="shared" si="31"/>
        <v>0</v>
      </c>
      <c r="AE66" s="18">
        <f t="shared" si="31"/>
        <v>0</v>
      </c>
      <c r="AF66" s="18">
        <f t="shared" si="31"/>
        <v>0</v>
      </c>
      <c r="AG66" s="18">
        <f t="shared" si="31"/>
        <v>0</v>
      </c>
      <c r="AH66" s="18">
        <f t="shared" si="31"/>
        <v>0</v>
      </c>
      <c r="AI66" s="18">
        <f t="shared" si="31"/>
        <v>90400</v>
      </c>
    </row>
    <row r="67" spans="1:35" s="32" customFormat="1" ht="27.75" customHeight="1">
      <c r="A67" s="29" t="s">
        <v>107</v>
      </c>
      <c r="B67" s="4" t="s">
        <v>35</v>
      </c>
      <c r="C67" s="18">
        <v>50300</v>
      </c>
      <c r="D67" s="18"/>
      <c r="E67" s="18"/>
      <c r="F67" s="18">
        <f t="shared" si="29"/>
        <v>0</v>
      </c>
      <c r="G67" s="18"/>
      <c r="H67" s="18"/>
      <c r="I67" s="18"/>
      <c r="J67" s="18"/>
      <c r="K67" s="18"/>
      <c r="L67" s="18"/>
      <c r="M67" s="18">
        <f t="shared" si="27"/>
        <v>50300</v>
      </c>
      <c r="N67" s="18"/>
      <c r="O67" s="18"/>
      <c r="P67" s="18"/>
      <c r="Q67" s="18">
        <f t="shared" si="33"/>
        <v>0</v>
      </c>
      <c r="R67" s="18"/>
      <c r="S67" s="18"/>
      <c r="T67" s="18"/>
      <c r="U67" s="18"/>
      <c r="V67" s="18"/>
      <c r="W67" s="18"/>
      <c r="X67" s="18">
        <f t="shared" si="30"/>
        <v>0</v>
      </c>
      <c r="Y67" s="18">
        <f t="shared" si="32"/>
        <v>50300</v>
      </c>
      <c r="Z67" s="18">
        <f t="shared" si="31"/>
        <v>0</v>
      </c>
      <c r="AA67" s="18">
        <f t="shared" si="31"/>
        <v>0</v>
      </c>
      <c r="AB67" s="18">
        <f t="shared" si="31"/>
        <v>0</v>
      </c>
      <c r="AC67" s="18">
        <f t="shared" si="31"/>
        <v>0</v>
      </c>
      <c r="AD67" s="18">
        <f t="shared" si="31"/>
        <v>0</v>
      </c>
      <c r="AE67" s="18">
        <f t="shared" si="31"/>
        <v>0</v>
      </c>
      <c r="AF67" s="18">
        <f t="shared" si="31"/>
        <v>0</v>
      </c>
      <c r="AG67" s="18">
        <f t="shared" si="31"/>
        <v>0</v>
      </c>
      <c r="AH67" s="18">
        <f t="shared" si="31"/>
        <v>0</v>
      </c>
      <c r="AI67" s="18">
        <f t="shared" si="31"/>
        <v>50300</v>
      </c>
    </row>
    <row r="68" spans="1:35" s="32" customFormat="1" ht="22.5" customHeight="1">
      <c r="A68" s="105" t="s">
        <v>129</v>
      </c>
      <c r="B68" s="105"/>
      <c r="C68" s="18">
        <v>50300</v>
      </c>
      <c r="D68" s="18"/>
      <c r="E68" s="18"/>
      <c r="F68" s="18">
        <f t="shared" si="29"/>
        <v>0</v>
      </c>
      <c r="G68" s="18"/>
      <c r="H68" s="18"/>
      <c r="I68" s="18"/>
      <c r="J68" s="18"/>
      <c r="K68" s="18"/>
      <c r="L68" s="18"/>
      <c r="M68" s="18">
        <f t="shared" si="27"/>
        <v>50300</v>
      </c>
      <c r="N68" s="18"/>
      <c r="O68" s="18"/>
      <c r="P68" s="18"/>
      <c r="Q68" s="18">
        <f t="shared" si="33"/>
        <v>0</v>
      </c>
      <c r="R68" s="18"/>
      <c r="S68" s="18"/>
      <c r="T68" s="18"/>
      <c r="U68" s="18"/>
      <c r="V68" s="18"/>
      <c r="W68" s="18"/>
      <c r="X68" s="18">
        <f t="shared" si="30"/>
        <v>0</v>
      </c>
      <c r="Y68" s="18">
        <f t="shared" si="32"/>
        <v>50300</v>
      </c>
      <c r="Z68" s="18">
        <f t="shared" si="31"/>
        <v>0</v>
      </c>
      <c r="AA68" s="18">
        <f t="shared" si="31"/>
        <v>0</v>
      </c>
      <c r="AB68" s="18">
        <f t="shared" si="31"/>
        <v>0</v>
      </c>
      <c r="AC68" s="18">
        <f t="shared" si="31"/>
        <v>0</v>
      </c>
      <c r="AD68" s="18">
        <f t="shared" si="31"/>
        <v>0</v>
      </c>
      <c r="AE68" s="18">
        <f t="shared" si="31"/>
        <v>0</v>
      </c>
      <c r="AF68" s="18">
        <f t="shared" si="31"/>
        <v>0</v>
      </c>
      <c r="AG68" s="18">
        <f t="shared" si="31"/>
        <v>0</v>
      </c>
      <c r="AH68" s="18">
        <f t="shared" si="31"/>
        <v>0</v>
      </c>
      <c r="AI68" s="18">
        <f t="shared" si="31"/>
        <v>50300</v>
      </c>
    </row>
    <row r="69" spans="1:35" s="32" customFormat="1" ht="63.75" customHeight="1">
      <c r="A69" s="29" t="s">
        <v>149</v>
      </c>
      <c r="B69" s="38" t="s">
        <v>263</v>
      </c>
      <c r="C69" s="18">
        <v>80000</v>
      </c>
      <c r="D69" s="18"/>
      <c r="E69" s="18"/>
      <c r="F69" s="18">
        <f t="shared" si="29"/>
        <v>0</v>
      </c>
      <c r="G69" s="61"/>
      <c r="H69" s="18"/>
      <c r="I69" s="18"/>
      <c r="J69" s="18"/>
      <c r="K69" s="18"/>
      <c r="L69" s="18"/>
      <c r="M69" s="18">
        <f t="shared" si="27"/>
        <v>80000</v>
      </c>
      <c r="N69" s="18"/>
      <c r="O69" s="18"/>
      <c r="P69" s="18"/>
      <c r="Q69" s="18">
        <f t="shared" si="33"/>
        <v>0</v>
      </c>
      <c r="R69" s="18"/>
      <c r="S69" s="18"/>
      <c r="T69" s="18"/>
      <c r="U69" s="18"/>
      <c r="V69" s="18"/>
      <c r="W69" s="18"/>
      <c r="X69" s="18">
        <f t="shared" si="30"/>
        <v>0</v>
      </c>
      <c r="Y69" s="18">
        <f t="shared" si="32"/>
        <v>80000</v>
      </c>
      <c r="Z69" s="18">
        <f t="shared" si="31"/>
        <v>0</v>
      </c>
      <c r="AA69" s="18">
        <f t="shared" si="31"/>
        <v>0</v>
      </c>
      <c r="AB69" s="18">
        <f t="shared" si="31"/>
        <v>0</v>
      </c>
      <c r="AC69" s="18">
        <f t="shared" si="31"/>
        <v>0</v>
      </c>
      <c r="AD69" s="18">
        <f t="shared" si="31"/>
        <v>0</v>
      </c>
      <c r="AE69" s="18">
        <f t="shared" si="31"/>
        <v>0</v>
      </c>
      <c r="AF69" s="18">
        <f t="shared" si="31"/>
        <v>0</v>
      </c>
      <c r="AG69" s="18">
        <f t="shared" si="31"/>
        <v>0</v>
      </c>
      <c r="AH69" s="18">
        <f t="shared" si="31"/>
        <v>0</v>
      </c>
      <c r="AI69" s="18">
        <f t="shared" si="31"/>
        <v>80000</v>
      </c>
    </row>
    <row r="70" spans="1:35" s="32" customFormat="1" ht="24" customHeight="1">
      <c r="A70" s="118" t="s">
        <v>129</v>
      </c>
      <c r="B70" s="118"/>
      <c r="C70" s="18">
        <v>80000</v>
      </c>
      <c r="D70" s="18"/>
      <c r="E70" s="18"/>
      <c r="F70" s="18">
        <f t="shared" si="29"/>
        <v>0</v>
      </c>
      <c r="G70" s="61"/>
      <c r="H70" s="18"/>
      <c r="I70" s="18"/>
      <c r="J70" s="18"/>
      <c r="K70" s="18"/>
      <c r="L70" s="18"/>
      <c r="M70" s="18">
        <f t="shared" si="27"/>
        <v>80000</v>
      </c>
      <c r="N70" s="18"/>
      <c r="O70" s="18"/>
      <c r="P70" s="18"/>
      <c r="Q70" s="18">
        <f t="shared" si="33"/>
        <v>0</v>
      </c>
      <c r="R70" s="18"/>
      <c r="S70" s="18"/>
      <c r="T70" s="18"/>
      <c r="U70" s="18"/>
      <c r="V70" s="18"/>
      <c r="W70" s="18"/>
      <c r="X70" s="18">
        <f t="shared" si="30"/>
        <v>0</v>
      </c>
      <c r="Y70" s="18">
        <f t="shared" si="32"/>
        <v>80000</v>
      </c>
      <c r="Z70" s="18">
        <f t="shared" si="31"/>
        <v>0</v>
      </c>
      <c r="AA70" s="18">
        <f t="shared" si="31"/>
        <v>0</v>
      </c>
      <c r="AB70" s="18">
        <f t="shared" si="31"/>
        <v>0</v>
      </c>
      <c r="AC70" s="18">
        <f t="shared" si="31"/>
        <v>0</v>
      </c>
      <c r="AD70" s="18">
        <f t="shared" si="31"/>
        <v>0</v>
      </c>
      <c r="AE70" s="18">
        <f t="shared" si="31"/>
        <v>0</v>
      </c>
      <c r="AF70" s="18">
        <f t="shared" si="31"/>
        <v>0</v>
      </c>
      <c r="AG70" s="18">
        <f t="shared" si="31"/>
        <v>0</v>
      </c>
      <c r="AH70" s="18">
        <f t="shared" si="31"/>
        <v>0</v>
      </c>
      <c r="AI70" s="18">
        <f t="shared" si="31"/>
        <v>80000</v>
      </c>
    </row>
    <row r="71" spans="1:35" s="32" customFormat="1" ht="63.75" customHeight="1">
      <c r="A71" s="29" t="s">
        <v>150</v>
      </c>
      <c r="B71" s="38" t="s">
        <v>265</v>
      </c>
      <c r="C71" s="18">
        <v>33900</v>
      </c>
      <c r="D71" s="18"/>
      <c r="E71" s="18"/>
      <c r="F71" s="18">
        <f t="shared" si="29"/>
        <v>0</v>
      </c>
      <c r="G71" s="18"/>
      <c r="H71" s="18"/>
      <c r="I71" s="18"/>
      <c r="J71" s="18"/>
      <c r="K71" s="18"/>
      <c r="L71" s="18"/>
      <c r="M71" s="18">
        <f t="shared" si="27"/>
        <v>33900</v>
      </c>
      <c r="N71" s="18"/>
      <c r="O71" s="18"/>
      <c r="P71" s="18"/>
      <c r="Q71" s="18">
        <f t="shared" si="33"/>
        <v>0</v>
      </c>
      <c r="R71" s="18"/>
      <c r="S71" s="18"/>
      <c r="T71" s="18"/>
      <c r="U71" s="18"/>
      <c r="V71" s="18"/>
      <c r="W71" s="18"/>
      <c r="X71" s="18">
        <f t="shared" si="30"/>
        <v>0</v>
      </c>
      <c r="Y71" s="18">
        <f t="shared" si="32"/>
        <v>33900</v>
      </c>
      <c r="Z71" s="18">
        <f t="shared" si="32"/>
        <v>0</v>
      </c>
      <c r="AA71" s="18">
        <f t="shared" si="32"/>
        <v>0</v>
      </c>
      <c r="AB71" s="18">
        <f t="shared" si="32"/>
        <v>0</v>
      </c>
      <c r="AC71" s="18">
        <f t="shared" si="32"/>
        <v>0</v>
      </c>
      <c r="AD71" s="18">
        <f aca="true" t="shared" si="34" ref="AD71:AG152">H71+S71</f>
        <v>0</v>
      </c>
      <c r="AE71" s="18">
        <f t="shared" si="34"/>
        <v>0</v>
      </c>
      <c r="AF71" s="18">
        <f t="shared" si="34"/>
        <v>0</v>
      </c>
      <c r="AG71" s="18">
        <f t="shared" si="34"/>
        <v>0</v>
      </c>
      <c r="AH71" s="18">
        <f aca="true" t="shared" si="35" ref="AH71:AI152">L71+W71</f>
        <v>0</v>
      </c>
      <c r="AI71" s="18">
        <f t="shared" si="35"/>
        <v>33900</v>
      </c>
    </row>
    <row r="72" spans="1:35" s="32" customFormat="1" ht="24" customHeight="1">
      <c r="A72" s="118" t="s">
        <v>129</v>
      </c>
      <c r="B72" s="118"/>
      <c r="C72" s="18">
        <v>33900</v>
      </c>
      <c r="D72" s="18"/>
      <c r="E72" s="18"/>
      <c r="F72" s="18">
        <f t="shared" si="29"/>
        <v>0</v>
      </c>
      <c r="G72" s="18"/>
      <c r="H72" s="18"/>
      <c r="I72" s="18"/>
      <c r="J72" s="18"/>
      <c r="K72" s="18"/>
      <c r="L72" s="18"/>
      <c r="M72" s="18">
        <f t="shared" si="27"/>
        <v>33900</v>
      </c>
      <c r="N72" s="18"/>
      <c r="O72" s="18"/>
      <c r="P72" s="18"/>
      <c r="Q72" s="18">
        <f t="shared" si="33"/>
        <v>0</v>
      </c>
      <c r="R72" s="18"/>
      <c r="S72" s="18"/>
      <c r="T72" s="18"/>
      <c r="U72" s="18"/>
      <c r="V72" s="18"/>
      <c r="W72" s="18"/>
      <c r="X72" s="18">
        <f t="shared" si="30"/>
        <v>0</v>
      </c>
      <c r="Y72" s="18">
        <f t="shared" si="32"/>
        <v>33900</v>
      </c>
      <c r="Z72" s="18">
        <f t="shared" si="32"/>
        <v>0</v>
      </c>
      <c r="AA72" s="18">
        <f t="shared" si="32"/>
        <v>0</v>
      </c>
      <c r="AB72" s="18">
        <f t="shared" si="32"/>
        <v>0</v>
      </c>
      <c r="AC72" s="18">
        <f t="shared" si="32"/>
        <v>0</v>
      </c>
      <c r="AD72" s="18">
        <f t="shared" si="34"/>
        <v>0</v>
      </c>
      <c r="AE72" s="18">
        <f t="shared" si="34"/>
        <v>0</v>
      </c>
      <c r="AF72" s="18">
        <f t="shared" si="34"/>
        <v>0</v>
      </c>
      <c r="AG72" s="18">
        <f t="shared" si="34"/>
        <v>0</v>
      </c>
      <c r="AH72" s="18">
        <f t="shared" si="35"/>
        <v>0</v>
      </c>
      <c r="AI72" s="18">
        <f t="shared" si="35"/>
        <v>33900</v>
      </c>
    </row>
    <row r="73" spans="1:35" s="32" customFormat="1" ht="27.75" customHeight="1">
      <c r="A73" s="29" t="s">
        <v>108</v>
      </c>
      <c r="B73" s="4" t="s">
        <v>36</v>
      </c>
      <c r="C73" s="18">
        <v>270100</v>
      </c>
      <c r="D73" s="18"/>
      <c r="E73" s="18"/>
      <c r="F73" s="18">
        <f t="shared" si="29"/>
        <v>0</v>
      </c>
      <c r="G73" s="18"/>
      <c r="H73" s="18"/>
      <c r="I73" s="18"/>
      <c r="J73" s="18"/>
      <c r="K73" s="18"/>
      <c r="L73" s="18"/>
      <c r="M73" s="18">
        <f t="shared" si="27"/>
        <v>270100</v>
      </c>
      <c r="N73" s="18"/>
      <c r="O73" s="18"/>
      <c r="P73" s="18"/>
      <c r="Q73" s="18">
        <f t="shared" si="33"/>
        <v>0</v>
      </c>
      <c r="R73" s="18"/>
      <c r="S73" s="18"/>
      <c r="T73" s="18"/>
      <c r="U73" s="18"/>
      <c r="V73" s="18"/>
      <c r="W73" s="18"/>
      <c r="X73" s="18">
        <f t="shared" si="30"/>
        <v>0</v>
      </c>
      <c r="Y73" s="18">
        <f t="shared" si="32"/>
        <v>270100</v>
      </c>
      <c r="Z73" s="18">
        <f t="shared" si="32"/>
        <v>0</v>
      </c>
      <c r="AA73" s="18">
        <f t="shared" si="32"/>
        <v>0</v>
      </c>
      <c r="AB73" s="18">
        <f t="shared" si="32"/>
        <v>0</v>
      </c>
      <c r="AC73" s="18">
        <f t="shared" si="32"/>
        <v>0</v>
      </c>
      <c r="AD73" s="18">
        <f t="shared" si="34"/>
        <v>0</v>
      </c>
      <c r="AE73" s="18">
        <f t="shared" si="34"/>
        <v>0</v>
      </c>
      <c r="AF73" s="18">
        <f t="shared" si="34"/>
        <v>0</v>
      </c>
      <c r="AG73" s="18">
        <f t="shared" si="34"/>
        <v>0</v>
      </c>
      <c r="AH73" s="18">
        <f t="shared" si="35"/>
        <v>0</v>
      </c>
      <c r="AI73" s="18">
        <f t="shared" si="35"/>
        <v>270100</v>
      </c>
    </row>
    <row r="74" spans="1:35" s="32" customFormat="1" ht="22.5" customHeight="1">
      <c r="A74" s="105" t="s">
        <v>129</v>
      </c>
      <c r="B74" s="105"/>
      <c r="C74" s="18">
        <v>270100</v>
      </c>
      <c r="D74" s="18"/>
      <c r="E74" s="18"/>
      <c r="F74" s="18">
        <f t="shared" si="29"/>
        <v>0</v>
      </c>
      <c r="G74" s="18"/>
      <c r="H74" s="18"/>
      <c r="I74" s="18"/>
      <c r="J74" s="18"/>
      <c r="K74" s="18"/>
      <c r="L74" s="18"/>
      <c r="M74" s="18">
        <f t="shared" si="27"/>
        <v>270100</v>
      </c>
      <c r="N74" s="18"/>
      <c r="O74" s="18"/>
      <c r="P74" s="18"/>
      <c r="Q74" s="18">
        <f t="shared" si="33"/>
        <v>0</v>
      </c>
      <c r="R74" s="18"/>
      <c r="S74" s="18"/>
      <c r="T74" s="18"/>
      <c r="U74" s="18"/>
      <c r="V74" s="18"/>
      <c r="W74" s="18"/>
      <c r="X74" s="18">
        <f t="shared" si="30"/>
        <v>0</v>
      </c>
      <c r="Y74" s="18">
        <f t="shared" si="32"/>
        <v>270100</v>
      </c>
      <c r="Z74" s="18">
        <f t="shared" si="32"/>
        <v>0</v>
      </c>
      <c r="AA74" s="18">
        <f t="shared" si="32"/>
        <v>0</v>
      </c>
      <c r="AB74" s="18">
        <f t="shared" si="32"/>
        <v>0</v>
      </c>
      <c r="AC74" s="18">
        <f t="shared" si="32"/>
        <v>0</v>
      </c>
      <c r="AD74" s="18">
        <f t="shared" si="34"/>
        <v>0</v>
      </c>
      <c r="AE74" s="18">
        <f t="shared" si="34"/>
        <v>0</v>
      </c>
      <c r="AF74" s="18">
        <f t="shared" si="34"/>
        <v>0</v>
      </c>
      <c r="AG74" s="18">
        <f t="shared" si="34"/>
        <v>0</v>
      </c>
      <c r="AH74" s="18">
        <f t="shared" si="35"/>
        <v>0</v>
      </c>
      <c r="AI74" s="18">
        <f t="shared" si="35"/>
        <v>270100</v>
      </c>
    </row>
    <row r="75" spans="1:35" s="32" customFormat="1" ht="26.25" customHeight="1">
      <c r="A75" s="29" t="s">
        <v>109</v>
      </c>
      <c r="B75" s="4" t="s">
        <v>37</v>
      </c>
      <c r="C75" s="18">
        <v>5123400</v>
      </c>
      <c r="D75" s="18"/>
      <c r="E75" s="18"/>
      <c r="F75" s="18">
        <f t="shared" si="29"/>
        <v>0</v>
      </c>
      <c r="G75" s="18"/>
      <c r="H75" s="18"/>
      <c r="I75" s="18"/>
      <c r="J75" s="18"/>
      <c r="K75" s="18"/>
      <c r="L75" s="18"/>
      <c r="M75" s="18">
        <f t="shared" si="27"/>
        <v>5123400</v>
      </c>
      <c r="N75" s="18"/>
      <c r="O75" s="18"/>
      <c r="P75" s="18"/>
      <c r="Q75" s="18">
        <f t="shared" si="33"/>
        <v>0</v>
      </c>
      <c r="R75" s="18"/>
      <c r="S75" s="18"/>
      <c r="T75" s="18"/>
      <c r="U75" s="18"/>
      <c r="V75" s="18"/>
      <c r="W75" s="18"/>
      <c r="X75" s="18">
        <f t="shared" si="30"/>
        <v>0</v>
      </c>
      <c r="Y75" s="18">
        <f t="shared" si="32"/>
        <v>5123400</v>
      </c>
      <c r="Z75" s="18">
        <f t="shared" si="32"/>
        <v>0</v>
      </c>
      <c r="AA75" s="18">
        <f t="shared" si="32"/>
        <v>0</v>
      </c>
      <c r="AB75" s="18">
        <f t="shared" si="32"/>
        <v>0</v>
      </c>
      <c r="AC75" s="18">
        <f t="shared" si="32"/>
        <v>0</v>
      </c>
      <c r="AD75" s="18">
        <f t="shared" si="34"/>
        <v>0</v>
      </c>
      <c r="AE75" s="18">
        <f t="shared" si="34"/>
        <v>0</v>
      </c>
      <c r="AF75" s="18">
        <f t="shared" si="34"/>
        <v>0</v>
      </c>
      <c r="AG75" s="18">
        <f t="shared" si="34"/>
        <v>0</v>
      </c>
      <c r="AH75" s="18">
        <f t="shared" si="35"/>
        <v>0</v>
      </c>
      <c r="AI75" s="18">
        <f t="shared" si="35"/>
        <v>5123400</v>
      </c>
    </row>
    <row r="76" spans="1:35" s="32" customFormat="1" ht="22.5" customHeight="1">
      <c r="A76" s="105" t="s">
        <v>129</v>
      </c>
      <c r="B76" s="105"/>
      <c r="C76" s="18">
        <v>5123400</v>
      </c>
      <c r="D76" s="18"/>
      <c r="E76" s="18"/>
      <c r="F76" s="18">
        <f t="shared" si="29"/>
        <v>0</v>
      </c>
      <c r="G76" s="18"/>
      <c r="H76" s="18"/>
      <c r="I76" s="18"/>
      <c r="J76" s="18"/>
      <c r="K76" s="18"/>
      <c r="L76" s="18"/>
      <c r="M76" s="18">
        <f t="shared" si="27"/>
        <v>5123400</v>
      </c>
      <c r="N76" s="18"/>
      <c r="O76" s="18"/>
      <c r="P76" s="18"/>
      <c r="Q76" s="18">
        <f t="shared" si="33"/>
        <v>0</v>
      </c>
      <c r="R76" s="18"/>
      <c r="S76" s="18"/>
      <c r="T76" s="18"/>
      <c r="U76" s="18"/>
      <c r="V76" s="18"/>
      <c r="W76" s="18"/>
      <c r="X76" s="18">
        <f t="shared" si="30"/>
        <v>0</v>
      </c>
      <c r="Y76" s="18">
        <f t="shared" si="32"/>
        <v>5123400</v>
      </c>
      <c r="Z76" s="18">
        <f t="shared" si="32"/>
        <v>0</v>
      </c>
      <c r="AA76" s="18">
        <f t="shared" si="32"/>
        <v>0</v>
      </c>
      <c r="AB76" s="18">
        <f t="shared" si="32"/>
        <v>0</v>
      </c>
      <c r="AC76" s="18">
        <f t="shared" si="32"/>
        <v>0</v>
      </c>
      <c r="AD76" s="18">
        <f t="shared" si="34"/>
        <v>0</v>
      </c>
      <c r="AE76" s="18">
        <f t="shared" si="34"/>
        <v>0</v>
      </c>
      <c r="AF76" s="18">
        <f t="shared" si="34"/>
        <v>0</v>
      </c>
      <c r="AG76" s="18">
        <f t="shared" si="34"/>
        <v>0</v>
      </c>
      <c r="AH76" s="18">
        <f t="shared" si="35"/>
        <v>0</v>
      </c>
      <c r="AI76" s="18">
        <f t="shared" si="35"/>
        <v>5123400</v>
      </c>
    </row>
    <row r="77" spans="1:35" s="39" customFormat="1" ht="31.5" customHeight="1">
      <c r="A77" s="37" t="s">
        <v>110</v>
      </c>
      <c r="B77" s="38" t="s">
        <v>152</v>
      </c>
      <c r="C77" s="18">
        <v>9506410</v>
      </c>
      <c r="D77" s="18"/>
      <c r="E77" s="18"/>
      <c r="F77" s="18">
        <f t="shared" si="29"/>
        <v>0</v>
      </c>
      <c r="G77" s="18"/>
      <c r="H77" s="18"/>
      <c r="I77" s="18"/>
      <c r="J77" s="18"/>
      <c r="K77" s="18"/>
      <c r="L77" s="18"/>
      <c r="M77" s="18">
        <f t="shared" si="27"/>
        <v>9506410</v>
      </c>
      <c r="N77" s="18"/>
      <c r="O77" s="18"/>
      <c r="P77" s="18"/>
      <c r="Q77" s="18">
        <f t="shared" si="33"/>
        <v>0</v>
      </c>
      <c r="R77" s="18"/>
      <c r="S77" s="18"/>
      <c r="T77" s="18"/>
      <c r="U77" s="18"/>
      <c r="V77" s="18"/>
      <c r="W77" s="18"/>
      <c r="X77" s="18">
        <f t="shared" si="30"/>
        <v>0</v>
      </c>
      <c r="Y77" s="18">
        <f t="shared" si="32"/>
        <v>9506410</v>
      </c>
      <c r="Z77" s="18">
        <f t="shared" si="32"/>
        <v>0</v>
      </c>
      <c r="AA77" s="18">
        <f t="shared" si="32"/>
        <v>0</v>
      </c>
      <c r="AB77" s="18">
        <f t="shared" si="32"/>
        <v>0</v>
      </c>
      <c r="AC77" s="18">
        <f t="shared" si="32"/>
        <v>0</v>
      </c>
      <c r="AD77" s="18">
        <f t="shared" si="34"/>
        <v>0</v>
      </c>
      <c r="AE77" s="18">
        <f t="shared" si="34"/>
        <v>0</v>
      </c>
      <c r="AF77" s="18">
        <f t="shared" si="34"/>
        <v>0</v>
      </c>
      <c r="AG77" s="18">
        <f t="shared" si="34"/>
        <v>0</v>
      </c>
      <c r="AH77" s="18">
        <f t="shared" si="35"/>
        <v>0</v>
      </c>
      <c r="AI77" s="18">
        <f t="shared" si="35"/>
        <v>9506410</v>
      </c>
    </row>
    <row r="78" spans="1:35" s="39" customFormat="1" ht="19.5" customHeight="1">
      <c r="A78" s="133" t="s">
        <v>129</v>
      </c>
      <c r="B78" s="133"/>
      <c r="C78" s="18">
        <v>9506410</v>
      </c>
      <c r="D78" s="18"/>
      <c r="E78" s="18"/>
      <c r="F78" s="18">
        <f t="shared" si="29"/>
        <v>0</v>
      </c>
      <c r="G78" s="18"/>
      <c r="H78" s="18"/>
      <c r="I78" s="18"/>
      <c r="J78" s="18"/>
      <c r="K78" s="18"/>
      <c r="L78" s="18"/>
      <c r="M78" s="18">
        <f t="shared" si="27"/>
        <v>9506410</v>
      </c>
      <c r="N78" s="18"/>
      <c r="O78" s="18"/>
      <c r="P78" s="18"/>
      <c r="Q78" s="18">
        <f t="shared" si="33"/>
        <v>0</v>
      </c>
      <c r="R78" s="18"/>
      <c r="S78" s="18"/>
      <c r="T78" s="18"/>
      <c r="U78" s="18"/>
      <c r="V78" s="18"/>
      <c r="W78" s="18"/>
      <c r="X78" s="18">
        <f t="shared" si="30"/>
        <v>0</v>
      </c>
      <c r="Y78" s="18">
        <f t="shared" si="32"/>
        <v>9506410</v>
      </c>
      <c r="Z78" s="18">
        <f t="shared" si="32"/>
        <v>0</v>
      </c>
      <c r="AA78" s="18">
        <f t="shared" si="32"/>
        <v>0</v>
      </c>
      <c r="AB78" s="18">
        <f t="shared" si="32"/>
        <v>0</v>
      </c>
      <c r="AC78" s="18">
        <f t="shared" si="32"/>
        <v>0</v>
      </c>
      <c r="AD78" s="18">
        <f t="shared" si="34"/>
        <v>0</v>
      </c>
      <c r="AE78" s="18">
        <f t="shared" si="34"/>
        <v>0</v>
      </c>
      <c r="AF78" s="18">
        <f t="shared" si="34"/>
        <v>0</v>
      </c>
      <c r="AG78" s="18">
        <f t="shared" si="34"/>
        <v>0</v>
      </c>
      <c r="AH78" s="18">
        <f t="shared" si="35"/>
        <v>0</v>
      </c>
      <c r="AI78" s="18">
        <f t="shared" si="35"/>
        <v>9506410</v>
      </c>
    </row>
    <row r="79" spans="1:35" s="32" customFormat="1" ht="31.5" customHeight="1">
      <c r="A79" s="29" t="s">
        <v>111</v>
      </c>
      <c r="B79" s="4" t="s">
        <v>143</v>
      </c>
      <c r="C79" s="18">
        <v>1412630</v>
      </c>
      <c r="D79" s="18"/>
      <c r="E79" s="18"/>
      <c r="F79" s="18">
        <f t="shared" si="29"/>
        <v>0</v>
      </c>
      <c r="G79" s="18"/>
      <c r="H79" s="18"/>
      <c r="I79" s="18"/>
      <c r="J79" s="18"/>
      <c r="K79" s="18"/>
      <c r="L79" s="18"/>
      <c r="M79" s="18">
        <f t="shared" si="27"/>
        <v>1412630</v>
      </c>
      <c r="N79" s="18"/>
      <c r="O79" s="18"/>
      <c r="P79" s="18"/>
      <c r="Q79" s="18">
        <f t="shared" si="33"/>
        <v>0</v>
      </c>
      <c r="R79" s="18"/>
      <c r="S79" s="18"/>
      <c r="T79" s="18"/>
      <c r="U79" s="18"/>
      <c r="V79" s="18"/>
      <c r="W79" s="18"/>
      <c r="X79" s="18">
        <f t="shared" si="30"/>
        <v>0</v>
      </c>
      <c r="Y79" s="18">
        <f t="shared" si="32"/>
        <v>1412630</v>
      </c>
      <c r="Z79" s="18">
        <f t="shared" si="32"/>
        <v>0</v>
      </c>
      <c r="AA79" s="18">
        <f t="shared" si="32"/>
        <v>0</v>
      </c>
      <c r="AB79" s="18">
        <f t="shared" si="32"/>
        <v>0</v>
      </c>
      <c r="AC79" s="18">
        <f t="shared" si="32"/>
        <v>0</v>
      </c>
      <c r="AD79" s="18">
        <f t="shared" si="34"/>
        <v>0</v>
      </c>
      <c r="AE79" s="18">
        <f t="shared" si="34"/>
        <v>0</v>
      </c>
      <c r="AF79" s="18">
        <f t="shared" si="34"/>
        <v>0</v>
      </c>
      <c r="AG79" s="18">
        <f t="shared" si="34"/>
        <v>0</v>
      </c>
      <c r="AH79" s="18">
        <f t="shared" si="35"/>
        <v>0</v>
      </c>
      <c r="AI79" s="18">
        <f t="shared" si="35"/>
        <v>1412630</v>
      </c>
    </row>
    <row r="80" spans="1:35" s="32" customFormat="1" ht="21" customHeight="1">
      <c r="A80" s="105" t="s">
        <v>129</v>
      </c>
      <c r="B80" s="105"/>
      <c r="C80" s="18">
        <v>1412630</v>
      </c>
      <c r="D80" s="18"/>
      <c r="E80" s="18"/>
      <c r="F80" s="18">
        <f t="shared" si="29"/>
        <v>0</v>
      </c>
      <c r="G80" s="18"/>
      <c r="H80" s="18"/>
      <c r="I80" s="18"/>
      <c r="J80" s="18"/>
      <c r="K80" s="18"/>
      <c r="L80" s="18"/>
      <c r="M80" s="18">
        <f t="shared" si="27"/>
        <v>1412630</v>
      </c>
      <c r="N80" s="18"/>
      <c r="O80" s="18"/>
      <c r="P80" s="18"/>
      <c r="Q80" s="18">
        <f t="shared" si="33"/>
        <v>0</v>
      </c>
      <c r="R80" s="18"/>
      <c r="S80" s="18"/>
      <c r="T80" s="18"/>
      <c r="U80" s="18"/>
      <c r="V80" s="18"/>
      <c r="W80" s="18"/>
      <c r="X80" s="18">
        <f t="shared" si="30"/>
        <v>0</v>
      </c>
      <c r="Y80" s="18">
        <f t="shared" si="32"/>
        <v>1412630</v>
      </c>
      <c r="Z80" s="18">
        <f t="shared" si="32"/>
        <v>0</v>
      </c>
      <c r="AA80" s="18">
        <f t="shared" si="32"/>
        <v>0</v>
      </c>
      <c r="AB80" s="18">
        <f t="shared" si="32"/>
        <v>0</v>
      </c>
      <c r="AC80" s="18">
        <f t="shared" si="32"/>
        <v>0</v>
      </c>
      <c r="AD80" s="18">
        <f t="shared" si="34"/>
        <v>0</v>
      </c>
      <c r="AE80" s="18">
        <f t="shared" si="34"/>
        <v>0</v>
      </c>
      <c r="AF80" s="18">
        <f t="shared" si="34"/>
        <v>0</v>
      </c>
      <c r="AG80" s="18">
        <f t="shared" si="34"/>
        <v>0</v>
      </c>
      <c r="AH80" s="18">
        <f t="shared" si="35"/>
        <v>0</v>
      </c>
      <c r="AI80" s="18">
        <f t="shared" si="35"/>
        <v>1412630</v>
      </c>
    </row>
    <row r="81" spans="1:35" s="32" customFormat="1" ht="26.25" customHeight="1">
      <c r="A81" s="29" t="s">
        <v>112</v>
      </c>
      <c r="B81" s="4" t="s">
        <v>38</v>
      </c>
      <c r="C81" s="18">
        <v>2440990</v>
      </c>
      <c r="D81" s="18"/>
      <c r="E81" s="18"/>
      <c r="F81" s="18">
        <f t="shared" si="29"/>
        <v>0</v>
      </c>
      <c r="G81" s="18"/>
      <c r="H81" s="18"/>
      <c r="I81" s="18"/>
      <c r="J81" s="18"/>
      <c r="K81" s="18"/>
      <c r="L81" s="18"/>
      <c r="M81" s="18">
        <f t="shared" si="27"/>
        <v>2440990</v>
      </c>
      <c r="N81" s="18"/>
      <c r="O81" s="18"/>
      <c r="P81" s="18"/>
      <c r="Q81" s="18">
        <f t="shared" si="33"/>
        <v>0</v>
      </c>
      <c r="R81" s="18"/>
      <c r="S81" s="18"/>
      <c r="T81" s="18"/>
      <c r="U81" s="18"/>
      <c r="V81" s="18"/>
      <c r="W81" s="18"/>
      <c r="X81" s="18">
        <f t="shared" si="30"/>
        <v>0</v>
      </c>
      <c r="Y81" s="18">
        <f t="shared" si="32"/>
        <v>2440990</v>
      </c>
      <c r="Z81" s="18">
        <f t="shared" si="32"/>
        <v>0</v>
      </c>
      <c r="AA81" s="18">
        <f t="shared" si="32"/>
        <v>0</v>
      </c>
      <c r="AB81" s="18">
        <f t="shared" si="32"/>
        <v>0</v>
      </c>
      <c r="AC81" s="18">
        <f t="shared" si="32"/>
        <v>0</v>
      </c>
      <c r="AD81" s="18">
        <f t="shared" si="34"/>
        <v>0</v>
      </c>
      <c r="AE81" s="18">
        <f t="shared" si="34"/>
        <v>0</v>
      </c>
      <c r="AF81" s="18">
        <f t="shared" si="34"/>
        <v>0</v>
      </c>
      <c r="AG81" s="18">
        <f t="shared" si="34"/>
        <v>0</v>
      </c>
      <c r="AH81" s="18">
        <f t="shared" si="35"/>
        <v>0</v>
      </c>
      <c r="AI81" s="18">
        <f t="shared" si="35"/>
        <v>2440990</v>
      </c>
    </row>
    <row r="82" spans="1:35" s="32" customFormat="1" ht="21" customHeight="1">
      <c r="A82" s="105" t="s">
        <v>129</v>
      </c>
      <c r="B82" s="105"/>
      <c r="C82" s="18">
        <v>2440990</v>
      </c>
      <c r="D82" s="18"/>
      <c r="E82" s="18"/>
      <c r="F82" s="18">
        <f t="shared" si="29"/>
        <v>0</v>
      </c>
      <c r="G82" s="18"/>
      <c r="H82" s="18"/>
      <c r="I82" s="18"/>
      <c r="J82" s="18"/>
      <c r="K82" s="18"/>
      <c r="L82" s="18"/>
      <c r="M82" s="18">
        <f t="shared" si="27"/>
        <v>2440990</v>
      </c>
      <c r="N82" s="18"/>
      <c r="O82" s="18"/>
      <c r="P82" s="18"/>
      <c r="Q82" s="18">
        <f t="shared" si="33"/>
        <v>0</v>
      </c>
      <c r="R82" s="18"/>
      <c r="S82" s="18"/>
      <c r="T82" s="18"/>
      <c r="U82" s="18"/>
      <c r="V82" s="18"/>
      <c r="W82" s="18"/>
      <c r="X82" s="18">
        <f t="shared" si="30"/>
        <v>0</v>
      </c>
      <c r="Y82" s="18">
        <f t="shared" si="32"/>
        <v>2440990</v>
      </c>
      <c r="Z82" s="18">
        <f t="shared" si="32"/>
        <v>0</v>
      </c>
      <c r="AA82" s="18">
        <f t="shared" si="32"/>
        <v>0</v>
      </c>
      <c r="AB82" s="18">
        <f t="shared" si="32"/>
        <v>0</v>
      </c>
      <c r="AC82" s="18">
        <f t="shared" si="32"/>
        <v>0</v>
      </c>
      <c r="AD82" s="18">
        <f t="shared" si="34"/>
        <v>0</v>
      </c>
      <c r="AE82" s="18">
        <f t="shared" si="34"/>
        <v>0</v>
      </c>
      <c r="AF82" s="18">
        <f t="shared" si="34"/>
        <v>0</v>
      </c>
      <c r="AG82" s="18">
        <f t="shared" si="34"/>
        <v>0</v>
      </c>
      <c r="AH82" s="18">
        <f t="shared" si="35"/>
        <v>0</v>
      </c>
      <c r="AI82" s="18">
        <f t="shared" si="35"/>
        <v>2440990</v>
      </c>
    </row>
    <row r="83" spans="1:35" s="32" customFormat="1" ht="28.5" customHeight="1">
      <c r="A83" s="29" t="s">
        <v>113</v>
      </c>
      <c r="B83" s="4" t="s">
        <v>39</v>
      </c>
      <c r="C83" s="18">
        <v>198760</v>
      </c>
      <c r="D83" s="18"/>
      <c r="E83" s="18"/>
      <c r="F83" s="18">
        <f t="shared" si="29"/>
        <v>0</v>
      </c>
      <c r="G83" s="18"/>
      <c r="H83" s="18"/>
      <c r="I83" s="18"/>
      <c r="J83" s="18"/>
      <c r="K83" s="18"/>
      <c r="L83" s="18"/>
      <c r="M83" s="18">
        <f t="shared" si="27"/>
        <v>198760</v>
      </c>
      <c r="N83" s="18"/>
      <c r="O83" s="18"/>
      <c r="P83" s="18"/>
      <c r="Q83" s="18">
        <f t="shared" si="33"/>
        <v>0</v>
      </c>
      <c r="R83" s="18"/>
      <c r="S83" s="18"/>
      <c r="T83" s="18"/>
      <c r="U83" s="18"/>
      <c r="V83" s="18"/>
      <c r="W83" s="18"/>
      <c r="X83" s="18">
        <f t="shared" si="30"/>
        <v>0</v>
      </c>
      <c r="Y83" s="18">
        <f t="shared" si="32"/>
        <v>198760</v>
      </c>
      <c r="Z83" s="18">
        <f t="shared" si="32"/>
        <v>0</v>
      </c>
      <c r="AA83" s="18">
        <f t="shared" si="32"/>
        <v>0</v>
      </c>
      <c r="AB83" s="18">
        <f t="shared" si="32"/>
        <v>0</v>
      </c>
      <c r="AC83" s="18">
        <f t="shared" si="32"/>
        <v>0</v>
      </c>
      <c r="AD83" s="18">
        <f t="shared" si="34"/>
        <v>0</v>
      </c>
      <c r="AE83" s="18">
        <f t="shared" si="34"/>
        <v>0</v>
      </c>
      <c r="AF83" s="18">
        <f t="shared" si="34"/>
        <v>0</v>
      </c>
      <c r="AG83" s="18">
        <f t="shared" si="34"/>
        <v>0</v>
      </c>
      <c r="AH83" s="18">
        <f t="shared" si="35"/>
        <v>0</v>
      </c>
      <c r="AI83" s="18">
        <f t="shared" si="35"/>
        <v>198760</v>
      </c>
    </row>
    <row r="84" spans="1:35" s="32" customFormat="1" ht="22.5" customHeight="1">
      <c r="A84" s="105" t="s">
        <v>129</v>
      </c>
      <c r="B84" s="105"/>
      <c r="C84" s="18">
        <v>198760</v>
      </c>
      <c r="D84" s="18"/>
      <c r="E84" s="18"/>
      <c r="F84" s="18">
        <f t="shared" si="29"/>
        <v>0</v>
      </c>
      <c r="G84" s="18"/>
      <c r="H84" s="18"/>
      <c r="I84" s="18"/>
      <c r="J84" s="18"/>
      <c r="K84" s="18"/>
      <c r="L84" s="18"/>
      <c r="M84" s="18">
        <f t="shared" si="27"/>
        <v>198760</v>
      </c>
      <c r="N84" s="18"/>
      <c r="O84" s="18"/>
      <c r="P84" s="18"/>
      <c r="Q84" s="18">
        <f t="shared" si="33"/>
        <v>0</v>
      </c>
      <c r="R84" s="18"/>
      <c r="S84" s="18"/>
      <c r="T84" s="18"/>
      <c r="U84" s="18"/>
      <c r="V84" s="18"/>
      <c r="W84" s="18"/>
      <c r="X84" s="18">
        <f t="shared" si="30"/>
        <v>0</v>
      </c>
      <c r="Y84" s="18">
        <f t="shared" si="32"/>
        <v>198760</v>
      </c>
      <c r="Z84" s="18">
        <f t="shared" si="32"/>
        <v>0</v>
      </c>
      <c r="AA84" s="18">
        <f t="shared" si="32"/>
        <v>0</v>
      </c>
      <c r="AB84" s="18">
        <f t="shared" si="32"/>
        <v>0</v>
      </c>
      <c r="AC84" s="18">
        <f t="shared" si="32"/>
        <v>0</v>
      </c>
      <c r="AD84" s="18">
        <f t="shared" si="34"/>
        <v>0</v>
      </c>
      <c r="AE84" s="18">
        <f t="shared" si="34"/>
        <v>0</v>
      </c>
      <c r="AF84" s="18">
        <f t="shared" si="34"/>
        <v>0</v>
      </c>
      <c r="AG84" s="18">
        <f t="shared" si="34"/>
        <v>0</v>
      </c>
      <c r="AH84" s="18">
        <f t="shared" si="35"/>
        <v>0</v>
      </c>
      <c r="AI84" s="18">
        <f t="shared" si="35"/>
        <v>198760</v>
      </c>
    </row>
    <row r="85" spans="1:35" s="32" customFormat="1" ht="24.75" customHeight="1">
      <c r="A85" s="3" t="s">
        <v>197</v>
      </c>
      <c r="B85" s="73" t="s">
        <v>198</v>
      </c>
      <c r="C85" s="18">
        <v>22679</v>
      </c>
      <c r="D85" s="18"/>
      <c r="E85" s="18"/>
      <c r="F85" s="18">
        <f t="shared" si="29"/>
        <v>0</v>
      </c>
      <c r="G85" s="18"/>
      <c r="H85" s="18"/>
      <c r="I85" s="18"/>
      <c r="J85" s="18"/>
      <c r="K85" s="18"/>
      <c r="L85" s="18"/>
      <c r="M85" s="18">
        <f t="shared" si="27"/>
        <v>22679</v>
      </c>
      <c r="N85" s="18"/>
      <c r="O85" s="18"/>
      <c r="P85" s="18"/>
      <c r="Q85" s="18">
        <f t="shared" si="33"/>
        <v>0</v>
      </c>
      <c r="R85" s="18"/>
      <c r="S85" s="18"/>
      <c r="T85" s="18"/>
      <c r="U85" s="18"/>
      <c r="V85" s="18"/>
      <c r="W85" s="18"/>
      <c r="X85" s="18">
        <f t="shared" si="30"/>
        <v>0</v>
      </c>
      <c r="Y85" s="18">
        <f aca="true" t="shared" si="36" ref="Y85:AG86">C85+N85</f>
        <v>22679</v>
      </c>
      <c r="Z85" s="18">
        <f t="shared" si="36"/>
        <v>0</v>
      </c>
      <c r="AA85" s="18">
        <f t="shared" si="36"/>
        <v>0</v>
      </c>
      <c r="AB85" s="18">
        <f t="shared" si="36"/>
        <v>0</v>
      </c>
      <c r="AC85" s="18">
        <f t="shared" si="36"/>
        <v>0</v>
      </c>
      <c r="AD85" s="18">
        <f t="shared" si="36"/>
        <v>0</v>
      </c>
      <c r="AE85" s="18">
        <f t="shared" si="36"/>
        <v>0</v>
      </c>
      <c r="AF85" s="18">
        <f t="shared" si="36"/>
        <v>0</v>
      </c>
      <c r="AG85" s="18">
        <f t="shared" si="36"/>
        <v>0</v>
      </c>
      <c r="AH85" s="18">
        <f t="shared" si="35"/>
        <v>0</v>
      </c>
      <c r="AI85" s="18">
        <f t="shared" si="35"/>
        <v>22679</v>
      </c>
    </row>
    <row r="86" spans="1:35" s="32" customFormat="1" ht="18.75" customHeight="1">
      <c r="A86" s="134" t="s">
        <v>131</v>
      </c>
      <c r="B86" s="135"/>
      <c r="C86" s="18">
        <v>22679</v>
      </c>
      <c r="D86" s="18"/>
      <c r="E86" s="18"/>
      <c r="F86" s="18">
        <f t="shared" si="29"/>
        <v>0</v>
      </c>
      <c r="G86" s="18"/>
      <c r="H86" s="18"/>
      <c r="I86" s="18"/>
      <c r="J86" s="18"/>
      <c r="K86" s="18"/>
      <c r="L86" s="18"/>
      <c r="M86" s="18">
        <f t="shared" si="27"/>
        <v>22679</v>
      </c>
      <c r="N86" s="18"/>
      <c r="O86" s="18"/>
      <c r="P86" s="18"/>
      <c r="Q86" s="18">
        <f t="shared" si="33"/>
        <v>0</v>
      </c>
      <c r="R86" s="18"/>
      <c r="S86" s="18"/>
      <c r="T86" s="18"/>
      <c r="U86" s="18"/>
      <c r="V86" s="18"/>
      <c r="W86" s="18"/>
      <c r="X86" s="18">
        <f t="shared" si="30"/>
        <v>0</v>
      </c>
      <c r="Y86" s="18">
        <f t="shared" si="36"/>
        <v>22679</v>
      </c>
      <c r="Z86" s="18">
        <f t="shared" si="36"/>
        <v>0</v>
      </c>
      <c r="AA86" s="18">
        <f t="shared" si="36"/>
        <v>0</v>
      </c>
      <c r="AB86" s="18">
        <f t="shared" si="36"/>
        <v>0</v>
      </c>
      <c r="AC86" s="18">
        <f t="shared" si="36"/>
        <v>0</v>
      </c>
      <c r="AD86" s="18">
        <f t="shared" si="36"/>
        <v>0</v>
      </c>
      <c r="AE86" s="18">
        <f t="shared" si="36"/>
        <v>0</v>
      </c>
      <c r="AF86" s="18">
        <f t="shared" si="36"/>
        <v>0</v>
      </c>
      <c r="AG86" s="18">
        <f t="shared" si="36"/>
        <v>0</v>
      </c>
      <c r="AH86" s="18">
        <f t="shared" si="35"/>
        <v>0</v>
      </c>
      <c r="AI86" s="18">
        <f t="shared" si="35"/>
        <v>22679</v>
      </c>
    </row>
    <row r="87" spans="1:35" s="32" customFormat="1" ht="31.5" customHeight="1">
      <c r="A87" s="29" t="s">
        <v>114</v>
      </c>
      <c r="B87" s="4" t="s">
        <v>40</v>
      </c>
      <c r="C87" s="18">
        <v>1793831</v>
      </c>
      <c r="D87" s="18"/>
      <c r="E87" s="18"/>
      <c r="F87" s="18">
        <f t="shared" si="29"/>
        <v>0</v>
      </c>
      <c r="G87" s="18"/>
      <c r="H87" s="18"/>
      <c r="I87" s="18"/>
      <c r="J87" s="18"/>
      <c r="K87" s="18"/>
      <c r="L87" s="18"/>
      <c r="M87" s="18">
        <f aca="true" t="shared" si="37" ref="M87:M123">C87+F87</f>
        <v>1793831</v>
      </c>
      <c r="N87" s="18"/>
      <c r="O87" s="18"/>
      <c r="P87" s="18"/>
      <c r="Q87" s="18">
        <f t="shared" si="33"/>
        <v>0</v>
      </c>
      <c r="R87" s="18"/>
      <c r="S87" s="18"/>
      <c r="T87" s="18"/>
      <c r="U87" s="18"/>
      <c r="V87" s="18"/>
      <c r="W87" s="18"/>
      <c r="X87" s="18">
        <f aca="true" t="shared" si="38" ref="X87:X122">N87+Q87</f>
        <v>0</v>
      </c>
      <c r="Y87" s="18">
        <f t="shared" si="32"/>
        <v>1793831</v>
      </c>
      <c r="Z87" s="18">
        <f t="shared" si="32"/>
        <v>0</v>
      </c>
      <c r="AA87" s="18">
        <f t="shared" si="32"/>
        <v>0</v>
      </c>
      <c r="AB87" s="18">
        <f t="shared" si="32"/>
        <v>0</v>
      </c>
      <c r="AC87" s="18">
        <f t="shared" si="32"/>
        <v>0</v>
      </c>
      <c r="AD87" s="18">
        <f t="shared" si="34"/>
        <v>0</v>
      </c>
      <c r="AE87" s="18">
        <f t="shared" si="34"/>
        <v>0</v>
      </c>
      <c r="AF87" s="18">
        <f t="shared" si="34"/>
        <v>0</v>
      </c>
      <c r="AG87" s="18">
        <f t="shared" si="34"/>
        <v>0</v>
      </c>
      <c r="AH87" s="18">
        <f t="shared" si="35"/>
        <v>0</v>
      </c>
      <c r="AI87" s="18">
        <f t="shared" si="35"/>
        <v>1793831</v>
      </c>
    </row>
    <row r="88" spans="1:35" s="32" customFormat="1" ht="24.75" customHeight="1">
      <c r="A88" s="105" t="s">
        <v>129</v>
      </c>
      <c r="B88" s="105"/>
      <c r="C88" s="18">
        <v>1793831</v>
      </c>
      <c r="D88" s="18"/>
      <c r="E88" s="18"/>
      <c r="F88" s="18">
        <f t="shared" si="29"/>
        <v>0</v>
      </c>
      <c r="G88" s="18"/>
      <c r="H88" s="18"/>
      <c r="I88" s="18"/>
      <c r="J88" s="18"/>
      <c r="K88" s="18"/>
      <c r="L88" s="18"/>
      <c r="M88" s="18">
        <f t="shared" si="37"/>
        <v>1793831</v>
      </c>
      <c r="N88" s="18"/>
      <c r="O88" s="18"/>
      <c r="P88" s="18"/>
      <c r="Q88" s="18">
        <f t="shared" si="33"/>
        <v>0</v>
      </c>
      <c r="R88" s="18"/>
      <c r="S88" s="18"/>
      <c r="T88" s="18"/>
      <c r="U88" s="18"/>
      <c r="V88" s="18"/>
      <c r="W88" s="18"/>
      <c r="X88" s="18">
        <f t="shared" si="38"/>
        <v>0</v>
      </c>
      <c r="Y88" s="18">
        <f t="shared" si="32"/>
        <v>1793831</v>
      </c>
      <c r="Z88" s="18">
        <f t="shared" si="32"/>
        <v>0</v>
      </c>
      <c r="AA88" s="18">
        <f t="shared" si="32"/>
        <v>0</v>
      </c>
      <c r="AB88" s="18">
        <f t="shared" si="32"/>
        <v>0</v>
      </c>
      <c r="AC88" s="18">
        <f t="shared" si="32"/>
        <v>0</v>
      </c>
      <c r="AD88" s="18">
        <f t="shared" si="34"/>
        <v>0</v>
      </c>
      <c r="AE88" s="18">
        <f t="shared" si="34"/>
        <v>0</v>
      </c>
      <c r="AF88" s="18">
        <f t="shared" si="34"/>
        <v>0</v>
      </c>
      <c r="AG88" s="18">
        <f t="shared" si="34"/>
        <v>0</v>
      </c>
      <c r="AH88" s="18">
        <f t="shared" si="35"/>
        <v>0</v>
      </c>
      <c r="AI88" s="18">
        <f t="shared" si="35"/>
        <v>1793831</v>
      </c>
    </row>
    <row r="89" spans="1:35" s="32" customFormat="1" ht="37.5" customHeight="1">
      <c r="A89" s="29" t="s">
        <v>115</v>
      </c>
      <c r="B89" s="4" t="s">
        <v>184</v>
      </c>
      <c r="C89" s="18">
        <v>982000</v>
      </c>
      <c r="D89" s="18"/>
      <c r="E89" s="18"/>
      <c r="F89" s="18">
        <f t="shared" si="29"/>
        <v>0</v>
      </c>
      <c r="G89" s="61"/>
      <c r="H89" s="18"/>
      <c r="I89" s="18"/>
      <c r="J89" s="18"/>
      <c r="K89" s="18"/>
      <c r="L89" s="18"/>
      <c r="M89" s="18">
        <f t="shared" si="37"/>
        <v>982000</v>
      </c>
      <c r="N89" s="18"/>
      <c r="O89" s="18"/>
      <c r="P89" s="18"/>
      <c r="Q89" s="18">
        <f t="shared" si="33"/>
        <v>0</v>
      </c>
      <c r="R89" s="18"/>
      <c r="S89" s="18"/>
      <c r="T89" s="18"/>
      <c r="U89" s="18"/>
      <c r="V89" s="18"/>
      <c r="W89" s="18"/>
      <c r="X89" s="18">
        <f t="shared" si="38"/>
        <v>0</v>
      </c>
      <c r="Y89" s="18">
        <f t="shared" si="32"/>
        <v>982000</v>
      </c>
      <c r="Z89" s="18">
        <f t="shared" si="32"/>
        <v>0</v>
      </c>
      <c r="AA89" s="18">
        <f t="shared" si="32"/>
        <v>0</v>
      </c>
      <c r="AB89" s="18">
        <f t="shared" si="32"/>
        <v>0</v>
      </c>
      <c r="AC89" s="18">
        <f t="shared" si="32"/>
        <v>0</v>
      </c>
      <c r="AD89" s="18">
        <f t="shared" si="34"/>
        <v>0</v>
      </c>
      <c r="AE89" s="18">
        <f t="shared" si="34"/>
        <v>0</v>
      </c>
      <c r="AF89" s="18">
        <f t="shared" si="34"/>
        <v>0</v>
      </c>
      <c r="AG89" s="18">
        <f t="shared" si="34"/>
        <v>0</v>
      </c>
      <c r="AH89" s="18">
        <f t="shared" si="35"/>
        <v>0</v>
      </c>
      <c r="AI89" s="18">
        <f t="shared" si="35"/>
        <v>982000</v>
      </c>
    </row>
    <row r="90" spans="1:35" s="32" customFormat="1" ht="27" customHeight="1">
      <c r="A90" s="105" t="s">
        <v>129</v>
      </c>
      <c r="B90" s="105"/>
      <c r="C90" s="18">
        <v>982000</v>
      </c>
      <c r="D90" s="18"/>
      <c r="E90" s="18"/>
      <c r="F90" s="18">
        <f t="shared" si="29"/>
        <v>0</v>
      </c>
      <c r="G90" s="61"/>
      <c r="H90" s="18"/>
      <c r="I90" s="18"/>
      <c r="J90" s="18"/>
      <c r="K90" s="18"/>
      <c r="L90" s="18"/>
      <c r="M90" s="18">
        <f t="shared" si="37"/>
        <v>982000</v>
      </c>
      <c r="N90" s="18"/>
      <c r="O90" s="18"/>
      <c r="P90" s="18"/>
      <c r="Q90" s="18">
        <f t="shared" si="33"/>
        <v>0</v>
      </c>
      <c r="R90" s="18"/>
      <c r="S90" s="18"/>
      <c r="T90" s="18"/>
      <c r="U90" s="18"/>
      <c r="V90" s="18"/>
      <c r="W90" s="18"/>
      <c r="X90" s="18">
        <f t="shared" si="38"/>
        <v>0</v>
      </c>
      <c r="Y90" s="18">
        <f t="shared" si="32"/>
        <v>982000</v>
      </c>
      <c r="Z90" s="18">
        <f t="shared" si="32"/>
        <v>0</v>
      </c>
      <c r="AA90" s="18">
        <f t="shared" si="32"/>
        <v>0</v>
      </c>
      <c r="AB90" s="18">
        <f t="shared" si="32"/>
        <v>0</v>
      </c>
      <c r="AC90" s="18">
        <f t="shared" si="32"/>
        <v>0</v>
      </c>
      <c r="AD90" s="18">
        <f t="shared" si="34"/>
        <v>0</v>
      </c>
      <c r="AE90" s="18">
        <f t="shared" si="34"/>
        <v>0</v>
      </c>
      <c r="AF90" s="18">
        <f t="shared" si="34"/>
        <v>0</v>
      </c>
      <c r="AG90" s="18">
        <f t="shared" si="34"/>
        <v>0</v>
      </c>
      <c r="AH90" s="18">
        <f t="shared" si="35"/>
        <v>0</v>
      </c>
      <c r="AI90" s="18">
        <f t="shared" si="35"/>
        <v>982000</v>
      </c>
    </row>
    <row r="91" spans="1:35" s="32" customFormat="1" ht="39" customHeight="1">
      <c r="A91" s="29" t="s">
        <v>144</v>
      </c>
      <c r="B91" s="4" t="s">
        <v>141</v>
      </c>
      <c r="C91" s="18">
        <v>1456000</v>
      </c>
      <c r="D91" s="18"/>
      <c r="E91" s="18"/>
      <c r="F91" s="18">
        <f t="shared" si="29"/>
        <v>0</v>
      </c>
      <c r="G91" s="61"/>
      <c r="H91" s="18"/>
      <c r="I91" s="18"/>
      <c r="J91" s="18"/>
      <c r="K91" s="18"/>
      <c r="L91" s="18"/>
      <c r="M91" s="18">
        <f t="shared" si="37"/>
        <v>1456000</v>
      </c>
      <c r="N91" s="18"/>
      <c r="O91" s="18"/>
      <c r="P91" s="18"/>
      <c r="Q91" s="18">
        <f t="shared" si="33"/>
        <v>0</v>
      </c>
      <c r="R91" s="18"/>
      <c r="S91" s="18"/>
      <c r="T91" s="18"/>
      <c r="U91" s="18"/>
      <c r="V91" s="18"/>
      <c r="W91" s="18"/>
      <c r="X91" s="18">
        <f t="shared" si="38"/>
        <v>0</v>
      </c>
      <c r="Y91" s="18">
        <f t="shared" si="32"/>
        <v>1456000</v>
      </c>
      <c r="Z91" s="18">
        <f t="shared" si="32"/>
        <v>0</v>
      </c>
      <c r="AA91" s="18">
        <f t="shared" si="32"/>
        <v>0</v>
      </c>
      <c r="AB91" s="18">
        <f t="shared" si="32"/>
        <v>0</v>
      </c>
      <c r="AC91" s="18">
        <f t="shared" si="32"/>
        <v>0</v>
      </c>
      <c r="AD91" s="18">
        <f t="shared" si="34"/>
        <v>0</v>
      </c>
      <c r="AE91" s="18">
        <f t="shared" si="34"/>
        <v>0</v>
      </c>
      <c r="AF91" s="18">
        <f t="shared" si="34"/>
        <v>0</v>
      </c>
      <c r="AG91" s="18">
        <f t="shared" si="34"/>
        <v>0</v>
      </c>
      <c r="AH91" s="18">
        <f t="shared" si="35"/>
        <v>0</v>
      </c>
      <c r="AI91" s="18">
        <f t="shared" si="35"/>
        <v>1456000</v>
      </c>
    </row>
    <row r="92" spans="1:35" s="32" customFormat="1" ht="21" customHeight="1">
      <c r="A92" s="105" t="s">
        <v>129</v>
      </c>
      <c r="B92" s="105"/>
      <c r="C92" s="18">
        <v>1456000</v>
      </c>
      <c r="D92" s="18"/>
      <c r="E92" s="18"/>
      <c r="F92" s="18">
        <f t="shared" si="29"/>
        <v>0</v>
      </c>
      <c r="G92" s="61"/>
      <c r="H92" s="18"/>
      <c r="I92" s="18"/>
      <c r="J92" s="18"/>
      <c r="K92" s="18"/>
      <c r="L92" s="18"/>
      <c r="M92" s="18">
        <f t="shared" si="37"/>
        <v>1456000</v>
      </c>
      <c r="N92" s="18"/>
      <c r="O92" s="18"/>
      <c r="P92" s="18"/>
      <c r="Q92" s="18">
        <f t="shared" si="33"/>
        <v>0</v>
      </c>
      <c r="R92" s="18"/>
      <c r="S92" s="18"/>
      <c r="T92" s="18"/>
      <c r="U92" s="18"/>
      <c r="V92" s="18"/>
      <c r="W92" s="18"/>
      <c r="X92" s="18">
        <f t="shared" si="38"/>
        <v>0</v>
      </c>
      <c r="Y92" s="18">
        <f t="shared" si="32"/>
        <v>1456000</v>
      </c>
      <c r="Z92" s="18">
        <f t="shared" si="32"/>
        <v>0</v>
      </c>
      <c r="AA92" s="18">
        <f t="shared" si="32"/>
        <v>0</v>
      </c>
      <c r="AB92" s="18">
        <f t="shared" si="32"/>
        <v>0</v>
      </c>
      <c r="AC92" s="18">
        <f t="shared" si="32"/>
        <v>0</v>
      </c>
      <c r="AD92" s="18">
        <f t="shared" si="34"/>
        <v>0</v>
      </c>
      <c r="AE92" s="18">
        <f t="shared" si="34"/>
        <v>0</v>
      </c>
      <c r="AF92" s="18">
        <f t="shared" si="34"/>
        <v>0</v>
      </c>
      <c r="AG92" s="18">
        <f t="shared" si="34"/>
        <v>0</v>
      </c>
      <c r="AH92" s="18">
        <f t="shared" si="35"/>
        <v>0</v>
      </c>
      <c r="AI92" s="18">
        <f t="shared" si="35"/>
        <v>1456000</v>
      </c>
    </row>
    <row r="93" spans="1:35" s="23" customFormat="1" ht="39.75" customHeight="1">
      <c r="A93" s="29" t="s">
        <v>138</v>
      </c>
      <c r="B93" s="4" t="s">
        <v>139</v>
      </c>
      <c r="C93" s="18">
        <v>13400</v>
      </c>
      <c r="D93" s="61"/>
      <c r="E93" s="61"/>
      <c r="F93" s="18">
        <f t="shared" si="29"/>
        <v>0</v>
      </c>
      <c r="G93" s="61"/>
      <c r="H93" s="61"/>
      <c r="I93" s="61"/>
      <c r="J93" s="61"/>
      <c r="K93" s="61"/>
      <c r="L93" s="61"/>
      <c r="M93" s="18">
        <f t="shared" si="37"/>
        <v>13400</v>
      </c>
      <c r="N93" s="61"/>
      <c r="O93" s="61"/>
      <c r="P93" s="61"/>
      <c r="Q93" s="18">
        <f t="shared" si="33"/>
        <v>0</v>
      </c>
      <c r="R93" s="61"/>
      <c r="S93" s="61"/>
      <c r="T93" s="61"/>
      <c r="U93" s="61"/>
      <c r="V93" s="61"/>
      <c r="W93" s="61"/>
      <c r="X93" s="18">
        <f t="shared" si="38"/>
        <v>0</v>
      </c>
      <c r="Y93" s="18">
        <f t="shared" si="32"/>
        <v>13400</v>
      </c>
      <c r="Z93" s="18">
        <f t="shared" si="32"/>
        <v>0</v>
      </c>
      <c r="AA93" s="18">
        <f t="shared" si="32"/>
        <v>0</v>
      </c>
      <c r="AB93" s="18">
        <f t="shared" si="32"/>
        <v>0</v>
      </c>
      <c r="AC93" s="18">
        <f t="shared" si="32"/>
        <v>0</v>
      </c>
      <c r="AD93" s="18">
        <f t="shared" si="34"/>
        <v>0</v>
      </c>
      <c r="AE93" s="18">
        <f t="shared" si="34"/>
        <v>0</v>
      </c>
      <c r="AF93" s="18">
        <f t="shared" si="34"/>
        <v>0</v>
      </c>
      <c r="AG93" s="18">
        <f t="shared" si="34"/>
        <v>0</v>
      </c>
      <c r="AH93" s="18">
        <f t="shared" si="35"/>
        <v>0</v>
      </c>
      <c r="AI93" s="18">
        <f t="shared" si="35"/>
        <v>13400</v>
      </c>
    </row>
    <row r="94" spans="1:35" s="23" customFormat="1" ht="19.5" customHeight="1">
      <c r="A94" s="105" t="s">
        <v>129</v>
      </c>
      <c r="B94" s="105"/>
      <c r="C94" s="18">
        <v>13400</v>
      </c>
      <c r="D94" s="61"/>
      <c r="E94" s="61"/>
      <c r="F94" s="18">
        <f t="shared" si="29"/>
        <v>0</v>
      </c>
      <c r="G94" s="61"/>
      <c r="H94" s="61"/>
      <c r="I94" s="61"/>
      <c r="J94" s="61"/>
      <c r="K94" s="61"/>
      <c r="L94" s="61"/>
      <c r="M94" s="18">
        <f t="shared" si="37"/>
        <v>13400</v>
      </c>
      <c r="N94" s="61"/>
      <c r="O94" s="61"/>
      <c r="P94" s="61"/>
      <c r="Q94" s="18">
        <f t="shared" si="33"/>
        <v>0</v>
      </c>
      <c r="R94" s="61"/>
      <c r="S94" s="61"/>
      <c r="T94" s="61"/>
      <c r="U94" s="61"/>
      <c r="V94" s="61"/>
      <c r="W94" s="61"/>
      <c r="X94" s="18">
        <f t="shared" si="38"/>
        <v>0</v>
      </c>
      <c r="Y94" s="18">
        <f t="shared" si="32"/>
        <v>13400</v>
      </c>
      <c r="Z94" s="18">
        <f t="shared" si="32"/>
        <v>0</v>
      </c>
      <c r="AA94" s="18">
        <f t="shared" si="32"/>
        <v>0</v>
      </c>
      <c r="AB94" s="18">
        <f t="shared" si="32"/>
        <v>0</v>
      </c>
      <c r="AC94" s="18">
        <f t="shared" si="32"/>
        <v>0</v>
      </c>
      <c r="AD94" s="18">
        <f t="shared" si="34"/>
        <v>0</v>
      </c>
      <c r="AE94" s="18">
        <f t="shared" si="34"/>
        <v>0</v>
      </c>
      <c r="AF94" s="18">
        <f t="shared" si="34"/>
        <v>0</v>
      </c>
      <c r="AG94" s="18">
        <f t="shared" si="34"/>
        <v>0</v>
      </c>
      <c r="AH94" s="18">
        <f t="shared" si="35"/>
        <v>0</v>
      </c>
      <c r="AI94" s="18">
        <f t="shared" si="35"/>
        <v>13400</v>
      </c>
    </row>
    <row r="95" spans="1:35" s="32" customFormat="1" ht="31.5" customHeight="1">
      <c r="A95" s="29" t="s">
        <v>116</v>
      </c>
      <c r="B95" s="4" t="s">
        <v>41</v>
      </c>
      <c r="C95" s="18">
        <v>90582</v>
      </c>
      <c r="D95" s="18"/>
      <c r="E95" s="18"/>
      <c r="F95" s="18">
        <f t="shared" si="29"/>
        <v>0</v>
      </c>
      <c r="G95" s="18"/>
      <c r="H95" s="18"/>
      <c r="I95" s="18"/>
      <c r="J95" s="18"/>
      <c r="K95" s="18"/>
      <c r="L95" s="18"/>
      <c r="M95" s="18">
        <f t="shared" si="37"/>
        <v>90582</v>
      </c>
      <c r="N95" s="18">
        <v>300</v>
      </c>
      <c r="O95" s="18"/>
      <c r="P95" s="18"/>
      <c r="Q95" s="18">
        <f t="shared" si="33"/>
        <v>0</v>
      </c>
      <c r="R95" s="18"/>
      <c r="S95" s="18"/>
      <c r="T95" s="18"/>
      <c r="U95" s="18"/>
      <c r="V95" s="18"/>
      <c r="W95" s="18"/>
      <c r="X95" s="18">
        <f t="shared" si="38"/>
        <v>300</v>
      </c>
      <c r="Y95" s="18">
        <f t="shared" si="32"/>
        <v>90882</v>
      </c>
      <c r="Z95" s="18">
        <f t="shared" si="32"/>
        <v>0</v>
      </c>
      <c r="AA95" s="18">
        <f t="shared" si="32"/>
        <v>0</v>
      </c>
      <c r="AB95" s="18">
        <f t="shared" si="32"/>
        <v>0</v>
      </c>
      <c r="AC95" s="18">
        <f t="shared" si="32"/>
        <v>0</v>
      </c>
      <c r="AD95" s="18">
        <f t="shared" si="34"/>
        <v>0</v>
      </c>
      <c r="AE95" s="18">
        <f t="shared" si="34"/>
        <v>0</v>
      </c>
      <c r="AF95" s="18">
        <f t="shared" si="34"/>
        <v>0</v>
      </c>
      <c r="AG95" s="18">
        <f t="shared" si="34"/>
        <v>0</v>
      </c>
      <c r="AH95" s="18">
        <f t="shared" si="35"/>
        <v>0</v>
      </c>
      <c r="AI95" s="18">
        <f t="shared" si="35"/>
        <v>90882</v>
      </c>
    </row>
    <row r="96" spans="1:35" s="32" customFormat="1" ht="31.5" customHeight="1">
      <c r="A96" s="105" t="s">
        <v>130</v>
      </c>
      <c r="B96" s="105"/>
      <c r="C96" s="18">
        <v>20350</v>
      </c>
      <c r="D96" s="18"/>
      <c r="E96" s="18"/>
      <c r="F96" s="18">
        <f>G96+J96</f>
        <v>0</v>
      </c>
      <c r="G96" s="18"/>
      <c r="H96" s="18"/>
      <c r="I96" s="18"/>
      <c r="J96" s="18"/>
      <c r="K96" s="18"/>
      <c r="L96" s="18"/>
      <c r="M96" s="18">
        <f>C96+F96</f>
        <v>20350</v>
      </c>
      <c r="N96" s="61"/>
      <c r="O96" s="61"/>
      <c r="P96" s="61"/>
      <c r="Q96" s="18">
        <f>R96+U96</f>
        <v>0</v>
      </c>
      <c r="R96" s="61"/>
      <c r="S96" s="61"/>
      <c r="T96" s="61"/>
      <c r="U96" s="61"/>
      <c r="V96" s="61"/>
      <c r="W96" s="61"/>
      <c r="X96" s="18">
        <f>N96+Q96</f>
        <v>0</v>
      </c>
      <c r="Y96" s="18">
        <f aca="true" t="shared" si="39" ref="Y96:AG96">C96+N96</f>
        <v>20350</v>
      </c>
      <c r="Z96" s="18">
        <f t="shared" si="39"/>
        <v>0</v>
      </c>
      <c r="AA96" s="18">
        <f t="shared" si="39"/>
        <v>0</v>
      </c>
      <c r="AB96" s="18">
        <f t="shared" si="39"/>
        <v>0</v>
      </c>
      <c r="AC96" s="18">
        <f t="shared" si="39"/>
        <v>0</v>
      </c>
      <c r="AD96" s="18">
        <f t="shared" si="39"/>
        <v>0</v>
      </c>
      <c r="AE96" s="18">
        <f t="shared" si="39"/>
        <v>0</v>
      </c>
      <c r="AF96" s="18">
        <f t="shared" si="39"/>
        <v>0</v>
      </c>
      <c r="AG96" s="18">
        <f t="shared" si="39"/>
        <v>0</v>
      </c>
      <c r="AH96" s="18">
        <f>L96+W96</f>
        <v>0</v>
      </c>
      <c r="AI96" s="18">
        <f>M96+X96</f>
        <v>20350</v>
      </c>
    </row>
    <row r="97" spans="1:35" s="32" customFormat="1" ht="31.5" customHeight="1">
      <c r="A97" s="29" t="s">
        <v>176</v>
      </c>
      <c r="B97" s="4" t="s">
        <v>177</v>
      </c>
      <c r="C97" s="18">
        <v>268300</v>
      </c>
      <c r="D97" s="18"/>
      <c r="E97" s="18"/>
      <c r="F97" s="18">
        <f t="shared" si="29"/>
        <v>0</v>
      </c>
      <c r="G97" s="18"/>
      <c r="H97" s="18"/>
      <c r="I97" s="18"/>
      <c r="J97" s="18"/>
      <c r="K97" s="18"/>
      <c r="L97" s="18"/>
      <c r="M97" s="18">
        <f t="shared" si="37"/>
        <v>268300</v>
      </c>
      <c r="N97" s="18"/>
      <c r="O97" s="18"/>
      <c r="P97" s="18"/>
      <c r="Q97" s="18">
        <f t="shared" si="33"/>
        <v>0</v>
      </c>
      <c r="R97" s="18"/>
      <c r="S97" s="18"/>
      <c r="T97" s="18"/>
      <c r="U97" s="18"/>
      <c r="V97" s="18"/>
      <c r="W97" s="18"/>
      <c r="X97" s="18">
        <f t="shared" si="38"/>
        <v>0</v>
      </c>
      <c r="Y97" s="18">
        <f t="shared" si="32"/>
        <v>268300</v>
      </c>
      <c r="Z97" s="18">
        <f t="shared" si="32"/>
        <v>0</v>
      </c>
      <c r="AA97" s="18">
        <f t="shared" si="32"/>
        <v>0</v>
      </c>
      <c r="AB97" s="18">
        <f t="shared" si="32"/>
        <v>0</v>
      </c>
      <c r="AC97" s="18">
        <f t="shared" si="32"/>
        <v>0</v>
      </c>
      <c r="AD97" s="18">
        <f t="shared" si="34"/>
        <v>0</v>
      </c>
      <c r="AE97" s="18">
        <f t="shared" si="34"/>
        <v>0</v>
      </c>
      <c r="AF97" s="18">
        <f t="shared" si="34"/>
        <v>0</v>
      </c>
      <c r="AG97" s="18">
        <f t="shared" si="34"/>
        <v>0</v>
      </c>
      <c r="AH97" s="18">
        <f t="shared" si="35"/>
        <v>0</v>
      </c>
      <c r="AI97" s="18">
        <f t="shared" si="35"/>
        <v>268300</v>
      </c>
    </row>
    <row r="98" spans="1:35" s="32" customFormat="1" ht="31.5" customHeight="1" hidden="1">
      <c r="A98" s="136" t="s">
        <v>129</v>
      </c>
      <c r="B98" s="137"/>
      <c r="C98" s="18"/>
      <c r="D98" s="18"/>
      <c r="E98" s="18"/>
      <c r="F98" s="18">
        <f>G98+J98</f>
        <v>0</v>
      </c>
      <c r="G98" s="18"/>
      <c r="H98" s="18"/>
      <c r="I98" s="18"/>
      <c r="J98" s="18"/>
      <c r="K98" s="18"/>
      <c r="L98" s="18"/>
      <c r="M98" s="18">
        <f>C98+F98</f>
        <v>0</v>
      </c>
      <c r="N98" s="18"/>
      <c r="O98" s="18"/>
      <c r="P98" s="18"/>
      <c r="Q98" s="18">
        <f>R98+U98</f>
        <v>0</v>
      </c>
      <c r="R98" s="18"/>
      <c r="S98" s="18"/>
      <c r="T98" s="18"/>
      <c r="U98" s="18"/>
      <c r="V98" s="18"/>
      <c r="W98" s="18"/>
      <c r="X98" s="18">
        <f>N98+Q98</f>
        <v>0</v>
      </c>
      <c r="Y98" s="18">
        <f aca="true" t="shared" si="40" ref="Y98:AI98">C98+N98</f>
        <v>0</v>
      </c>
      <c r="Z98" s="18">
        <f t="shared" si="40"/>
        <v>0</v>
      </c>
      <c r="AA98" s="18">
        <f t="shared" si="40"/>
        <v>0</v>
      </c>
      <c r="AB98" s="18">
        <f t="shared" si="40"/>
        <v>0</v>
      </c>
      <c r="AC98" s="18">
        <f t="shared" si="40"/>
        <v>0</v>
      </c>
      <c r="AD98" s="18">
        <f t="shared" si="40"/>
        <v>0</v>
      </c>
      <c r="AE98" s="18">
        <f t="shared" si="40"/>
        <v>0</v>
      </c>
      <c r="AF98" s="18">
        <f t="shared" si="40"/>
        <v>0</v>
      </c>
      <c r="AG98" s="18">
        <f t="shared" si="40"/>
        <v>0</v>
      </c>
      <c r="AH98" s="18">
        <f t="shared" si="40"/>
        <v>0</v>
      </c>
      <c r="AI98" s="18">
        <f t="shared" si="40"/>
        <v>0</v>
      </c>
    </row>
    <row r="99" spans="1:35" s="32" customFormat="1" ht="23.25" customHeight="1">
      <c r="A99" s="105" t="s">
        <v>130</v>
      </c>
      <c r="B99" s="105"/>
      <c r="C99" s="18">
        <v>268300</v>
      </c>
      <c r="D99" s="18"/>
      <c r="E99" s="18"/>
      <c r="F99" s="18">
        <f t="shared" si="29"/>
        <v>0</v>
      </c>
      <c r="G99" s="18"/>
      <c r="H99" s="18"/>
      <c r="I99" s="18"/>
      <c r="J99" s="18"/>
      <c r="K99" s="18"/>
      <c r="L99" s="18"/>
      <c r="M99" s="18">
        <f t="shared" si="37"/>
        <v>268300</v>
      </c>
      <c r="N99" s="18"/>
      <c r="O99" s="18"/>
      <c r="P99" s="18"/>
      <c r="Q99" s="18">
        <f t="shared" si="33"/>
        <v>0</v>
      </c>
      <c r="R99" s="18"/>
      <c r="S99" s="18"/>
      <c r="T99" s="18"/>
      <c r="U99" s="18"/>
      <c r="V99" s="18"/>
      <c r="W99" s="18"/>
      <c r="X99" s="18">
        <f t="shared" si="38"/>
        <v>0</v>
      </c>
      <c r="Y99" s="18">
        <f t="shared" si="32"/>
        <v>268300</v>
      </c>
      <c r="Z99" s="18">
        <f t="shared" si="32"/>
        <v>0</v>
      </c>
      <c r="AA99" s="18">
        <f t="shared" si="32"/>
        <v>0</v>
      </c>
      <c r="AB99" s="18">
        <f t="shared" si="32"/>
        <v>0</v>
      </c>
      <c r="AC99" s="18">
        <f t="shared" si="32"/>
        <v>0</v>
      </c>
      <c r="AD99" s="18">
        <f t="shared" si="34"/>
        <v>0</v>
      </c>
      <c r="AE99" s="18">
        <f t="shared" si="34"/>
        <v>0</v>
      </c>
      <c r="AF99" s="18">
        <f t="shared" si="34"/>
        <v>0</v>
      </c>
      <c r="AG99" s="18">
        <f t="shared" si="34"/>
        <v>0</v>
      </c>
      <c r="AH99" s="18">
        <f t="shared" si="35"/>
        <v>0</v>
      </c>
      <c r="AI99" s="18">
        <f t="shared" si="35"/>
        <v>268300</v>
      </c>
    </row>
    <row r="100" spans="1:35" s="32" customFormat="1" ht="30" customHeight="1">
      <c r="A100" s="29" t="s">
        <v>174</v>
      </c>
      <c r="B100" s="4" t="s">
        <v>175</v>
      </c>
      <c r="C100" s="18">
        <v>25000</v>
      </c>
      <c r="D100" s="18"/>
      <c r="E100" s="18"/>
      <c r="F100" s="18">
        <f t="shared" si="29"/>
        <v>0</v>
      </c>
      <c r="G100" s="18"/>
      <c r="H100" s="18"/>
      <c r="I100" s="18"/>
      <c r="J100" s="18"/>
      <c r="K100" s="18"/>
      <c r="L100" s="18"/>
      <c r="M100" s="18">
        <f>C100+F100</f>
        <v>25000</v>
      </c>
      <c r="N100" s="18"/>
      <c r="O100" s="18"/>
      <c r="P100" s="18"/>
      <c r="Q100" s="18">
        <f t="shared" si="33"/>
        <v>0</v>
      </c>
      <c r="R100" s="18"/>
      <c r="S100" s="18"/>
      <c r="T100" s="18"/>
      <c r="U100" s="18"/>
      <c r="V100" s="18"/>
      <c r="W100" s="18"/>
      <c r="X100" s="18">
        <f t="shared" si="38"/>
        <v>0</v>
      </c>
      <c r="Y100" s="18">
        <f t="shared" si="32"/>
        <v>25000</v>
      </c>
      <c r="Z100" s="18">
        <f t="shared" si="32"/>
        <v>0</v>
      </c>
      <c r="AA100" s="18">
        <f t="shared" si="32"/>
        <v>0</v>
      </c>
      <c r="AB100" s="18">
        <f t="shared" si="32"/>
        <v>0</v>
      </c>
      <c r="AC100" s="18">
        <f t="shared" si="32"/>
        <v>0</v>
      </c>
      <c r="AD100" s="18">
        <f t="shared" si="34"/>
        <v>0</v>
      </c>
      <c r="AE100" s="18">
        <f t="shared" si="34"/>
        <v>0</v>
      </c>
      <c r="AF100" s="18">
        <f t="shared" si="34"/>
        <v>0</v>
      </c>
      <c r="AG100" s="18">
        <f t="shared" si="34"/>
        <v>0</v>
      </c>
      <c r="AH100" s="18">
        <f t="shared" si="35"/>
        <v>0</v>
      </c>
      <c r="AI100" s="18">
        <f>M100+X100</f>
        <v>25000</v>
      </c>
    </row>
    <row r="101" spans="1:35" s="32" customFormat="1" ht="19.5" customHeight="1">
      <c r="A101" s="105" t="s">
        <v>130</v>
      </c>
      <c r="B101" s="105"/>
      <c r="C101" s="18">
        <v>25000</v>
      </c>
      <c r="D101" s="18"/>
      <c r="E101" s="18"/>
      <c r="F101" s="18">
        <f t="shared" si="29"/>
        <v>0</v>
      </c>
      <c r="G101" s="18"/>
      <c r="H101" s="18"/>
      <c r="I101" s="18"/>
      <c r="J101" s="18"/>
      <c r="K101" s="18"/>
      <c r="L101" s="18"/>
      <c r="M101" s="18">
        <f>C101+F101</f>
        <v>25000</v>
      </c>
      <c r="N101" s="18"/>
      <c r="O101" s="18"/>
      <c r="P101" s="18"/>
      <c r="Q101" s="18">
        <f t="shared" si="33"/>
        <v>0</v>
      </c>
      <c r="R101" s="18"/>
      <c r="S101" s="18"/>
      <c r="T101" s="18"/>
      <c r="U101" s="18"/>
      <c r="V101" s="18"/>
      <c r="W101" s="18"/>
      <c r="X101" s="18">
        <f t="shared" si="38"/>
        <v>0</v>
      </c>
      <c r="Y101" s="18">
        <f t="shared" si="32"/>
        <v>25000</v>
      </c>
      <c r="Z101" s="18">
        <f t="shared" si="32"/>
        <v>0</v>
      </c>
      <c r="AA101" s="18">
        <f t="shared" si="32"/>
        <v>0</v>
      </c>
      <c r="AB101" s="18">
        <f t="shared" si="32"/>
        <v>0</v>
      </c>
      <c r="AC101" s="18">
        <f t="shared" si="32"/>
        <v>0</v>
      </c>
      <c r="AD101" s="18">
        <f t="shared" si="34"/>
        <v>0</v>
      </c>
      <c r="AE101" s="18">
        <f t="shared" si="34"/>
        <v>0</v>
      </c>
      <c r="AF101" s="18">
        <f t="shared" si="34"/>
        <v>0</v>
      </c>
      <c r="AG101" s="18">
        <f t="shared" si="34"/>
        <v>0</v>
      </c>
      <c r="AH101" s="18">
        <f t="shared" si="35"/>
        <v>0</v>
      </c>
      <c r="AI101" s="18">
        <f>M101+X101</f>
        <v>25000</v>
      </c>
    </row>
    <row r="102" spans="1:35" s="32" customFormat="1" ht="19.5" customHeight="1">
      <c r="A102" s="29" t="s">
        <v>224</v>
      </c>
      <c r="B102" s="4" t="s">
        <v>222</v>
      </c>
      <c r="C102" s="18">
        <v>7350</v>
      </c>
      <c r="D102" s="18"/>
      <c r="E102" s="18"/>
      <c r="F102" s="18">
        <f>G102+J102</f>
        <v>0</v>
      </c>
      <c r="G102" s="18"/>
      <c r="H102" s="18"/>
      <c r="I102" s="18"/>
      <c r="J102" s="18"/>
      <c r="K102" s="18"/>
      <c r="L102" s="18"/>
      <c r="M102" s="18">
        <f>C102+F102</f>
        <v>7350</v>
      </c>
      <c r="N102" s="61"/>
      <c r="O102" s="61"/>
      <c r="P102" s="61"/>
      <c r="Q102" s="18">
        <f>R102+U102</f>
        <v>0</v>
      </c>
      <c r="R102" s="61"/>
      <c r="S102" s="61"/>
      <c r="T102" s="61"/>
      <c r="U102" s="61"/>
      <c r="V102" s="61"/>
      <c r="W102" s="61"/>
      <c r="X102" s="18">
        <f>N102+Q102</f>
        <v>0</v>
      </c>
      <c r="Y102" s="18">
        <f aca="true" t="shared" si="41" ref="Y102:AG102">C102+N102</f>
        <v>7350</v>
      </c>
      <c r="Z102" s="18">
        <f t="shared" si="41"/>
        <v>0</v>
      </c>
      <c r="AA102" s="18">
        <f t="shared" si="41"/>
        <v>0</v>
      </c>
      <c r="AB102" s="18">
        <f t="shared" si="41"/>
        <v>0</v>
      </c>
      <c r="AC102" s="18">
        <f t="shared" si="41"/>
        <v>0</v>
      </c>
      <c r="AD102" s="18">
        <f t="shared" si="41"/>
        <v>0</v>
      </c>
      <c r="AE102" s="18">
        <f t="shared" si="41"/>
        <v>0</v>
      </c>
      <c r="AF102" s="18">
        <f t="shared" si="41"/>
        <v>0</v>
      </c>
      <c r="AG102" s="18">
        <f t="shared" si="41"/>
        <v>0</v>
      </c>
      <c r="AH102" s="18">
        <f>L102+W102</f>
        <v>0</v>
      </c>
      <c r="AI102" s="18">
        <f>M102+X102</f>
        <v>7350</v>
      </c>
    </row>
    <row r="103" spans="1:35" s="23" customFormat="1" ht="30.75" customHeight="1">
      <c r="A103" s="29" t="s">
        <v>117</v>
      </c>
      <c r="B103" s="4" t="s">
        <v>14</v>
      </c>
      <c r="C103" s="18">
        <v>796239</v>
      </c>
      <c r="D103" s="61">
        <v>518577</v>
      </c>
      <c r="E103" s="61">
        <v>29538</v>
      </c>
      <c r="F103" s="18">
        <f t="shared" si="29"/>
        <v>0</v>
      </c>
      <c r="G103" s="61"/>
      <c r="H103" s="61"/>
      <c r="I103" s="61"/>
      <c r="J103" s="61"/>
      <c r="K103" s="61"/>
      <c r="L103" s="61"/>
      <c r="M103" s="18">
        <f t="shared" si="37"/>
        <v>796239</v>
      </c>
      <c r="N103" s="61"/>
      <c r="O103" s="61"/>
      <c r="P103" s="61"/>
      <c r="Q103" s="18">
        <f t="shared" si="33"/>
        <v>0</v>
      </c>
      <c r="R103" s="61"/>
      <c r="S103" s="61"/>
      <c r="T103" s="61"/>
      <c r="U103" s="61"/>
      <c r="V103" s="61"/>
      <c r="W103" s="61"/>
      <c r="X103" s="18">
        <f t="shared" si="38"/>
        <v>0</v>
      </c>
      <c r="Y103" s="18">
        <f t="shared" si="32"/>
        <v>796239</v>
      </c>
      <c r="Z103" s="18">
        <f t="shared" si="32"/>
        <v>518577</v>
      </c>
      <c r="AA103" s="18">
        <f t="shared" si="32"/>
        <v>29538</v>
      </c>
      <c r="AB103" s="18">
        <f t="shared" si="32"/>
        <v>0</v>
      </c>
      <c r="AC103" s="18">
        <f t="shared" si="32"/>
        <v>0</v>
      </c>
      <c r="AD103" s="18">
        <f t="shared" si="34"/>
        <v>0</v>
      </c>
      <c r="AE103" s="18">
        <f t="shared" si="34"/>
        <v>0</v>
      </c>
      <c r="AF103" s="18">
        <f t="shared" si="34"/>
        <v>0</v>
      </c>
      <c r="AG103" s="18">
        <f t="shared" si="34"/>
        <v>0</v>
      </c>
      <c r="AH103" s="18">
        <f t="shared" si="35"/>
        <v>0</v>
      </c>
      <c r="AI103" s="18">
        <f t="shared" si="35"/>
        <v>796239</v>
      </c>
    </row>
    <row r="104" spans="1:35" s="23" customFormat="1" ht="30.75" customHeight="1">
      <c r="A104" s="105" t="s">
        <v>130</v>
      </c>
      <c r="B104" s="105"/>
      <c r="C104" s="18">
        <v>610440</v>
      </c>
      <c r="D104" s="61">
        <v>421892</v>
      </c>
      <c r="E104" s="61">
        <v>19915</v>
      </c>
      <c r="F104" s="18">
        <f>G104+J104</f>
        <v>0</v>
      </c>
      <c r="G104" s="61"/>
      <c r="H104" s="61"/>
      <c r="I104" s="61"/>
      <c r="J104" s="61"/>
      <c r="K104" s="61"/>
      <c r="L104" s="61"/>
      <c r="M104" s="18">
        <f>C104+F104</f>
        <v>610440</v>
      </c>
      <c r="N104" s="61"/>
      <c r="O104" s="61"/>
      <c r="P104" s="61"/>
      <c r="Q104" s="18"/>
      <c r="R104" s="61"/>
      <c r="S104" s="61"/>
      <c r="T104" s="61"/>
      <c r="U104" s="61"/>
      <c r="V104" s="61"/>
      <c r="W104" s="61"/>
      <c r="X104" s="18"/>
      <c r="Y104" s="18">
        <f t="shared" si="32"/>
        <v>610440</v>
      </c>
      <c r="Z104" s="18">
        <f aca="true" t="shared" si="42" ref="Z104:AI104">D104+O104</f>
        <v>421892</v>
      </c>
      <c r="AA104" s="18">
        <f t="shared" si="42"/>
        <v>19915</v>
      </c>
      <c r="AB104" s="18">
        <f t="shared" si="42"/>
        <v>0</v>
      </c>
      <c r="AC104" s="18">
        <f t="shared" si="42"/>
        <v>0</v>
      </c>
      <c r="AD104" s="18">
        <f t="shared" si="42"/>
        <v>0</v>
      </c>
      <c r="AE104" s="18">
        <f t="shared" si="42"/>
        <v>0</v>
      </c>
      <c r="AF104" s="18">
        <f t="shared" si="42"/>
        <v>0</v>
      </c>
      <c r="AG104" s="18">
        <f t="shared" si="42"/>
        <v>0</v>
      </c>
      <c r="AH104" s="18">
        <f t="shared" si="42"/>
        <v>0</v>
      </c>
      <c r="AI104" s="18">
        <f t="shared" si="42"/>
        <v>610440</v>
      </c>
    </row>
    <row r="105" spans="1:35" s="23" customFormat="1" ht="27.75" customHeight="1">
      <c r="A105" s="29" t="s">
        <v>118</v>
      </c>
      <c r="B105" s="4" t="s">
        <v>70</v>
      </c>
      <c r="C105" s="18">
        <v>10000</v>
      </c>
      <c r="D105" s="61"/>
      <c r="E105" s="61"/>
      <c r="F105" s="18">
        <f t="shared" si="29"/>
        <v>0</v>
      </c>
      <c r="G105" s="61"/>
      <c r="H105" s="61"/>
      <c r="I105" s="61"/>
      <c r="J105" s="61"/>
      <c r="K105" s="61"/>
      <c r="L105" s="61"/>
      <c r="M105" s="18">
        <f t="shared" si="37"/>
        <v>10000</v>
      </c>
      <c r="N105" s="61"/>
      <c r="O105" s="61"/>
      <c r="P105" s="61"/>
      <c r="Q105" s="18">
        <f t="shared" si="33"/>
        <v>0</v>
      </c>
      <c r="R105" s="61"/>
      <c r="S105" s="61"/>
      <c r="T105" s="61"/>
      <c r="U105" s="61"/>
      <c r="V105" s="61"/>
      <c r="W105" s="61"/>
      <c r="X105" s="18">
        <f t="shared" si="38"/>
        <v>0</v>
      </c>
      <c r="Y105" s="18">
        <f t="shared" si="32"/>
        <v>10000</v>
      </c>
      <c r="Z105" s="18">
        <f t="shared" si="32"/>
        <v>0</v>
      </c>
      <c r="AA105" s="18">
        <f t="shared" si="32"/>
        <v>0</v>
      </c>
      <c r="AB105" s="18">
        <f t="shared" si="32"/>
        <v>0</v>
      </c>
      <c r="AC105" s="18">
        <f t="shared" si="32"/>
        <v>0</v>
      </c>
      <c r="AD105" s="18">
        <f t="shared" si="34"/>
        <v>0</v>
      </c>
      <c r="AE105" s="18">
        <f t="shared" si="34"/>
        <v>0</v>
      </c>
      <c r="AF105" s="18">
        <f t="shared" si="34"/>
        <v>0</v>
      </c>
      <c r="AG105" s="18">
        <f t="shared" si="34"/>
        <v>0</v>
      </c>
      <c r="AH105" s="18">
        <f t="shared" si="35"/>
        <v>0</v>
      </c>
      <c r="AI105" s="18">
        <f t="shared" si="35"/>
        <v>10000</v>
      </c>
    </row>
    <row r="106" spans="1:35" s="23" customFormat="1" ht="28.5" customHeight="1">
      <c r="A106" s="29" t="s">
        <v>119</v>
      </c>
      <c r="B106" s="4" t="s">
        <v>15</v>
      </c>
      <c r="C106" s="18">
        <v>9700</v>
      </c>
      <c r="D106" s="61"/>
      <c r="E106" s="61"/>
      <c r="F106" s="18">
        <f t="shared" si="29"/>
        <v>0</v>
      </c>
      <c r="G106" s="61"/>
      <c r="H106" s="61"/>
      <c r="I106" s="61"/>
      <c r="J106" s="61"/>
      <c r="K106" s="61"/>
      <c r="L106" s="61"/>
      <c r="M106" s="18">
        <f t="shared" si="37"/>
        <v>9700</v>
      </c>
      <c r="N106" s="61"/>
      <c r="O106" s="61"/>
      <c r="P106" s="61"/>
      <c r="Q106" s="18">
        <f t="shared" si="33"/>
        <v>0</v>
      </c>
      <c r="R106" s="61"/>
      <c r="S106" s="61"/>
      <c r="T106" s="61"/>
      <c r="U106" s="61"/>
      <c r="V106" s="61"/>
      <c r="W106" s="61"/>
      <c r="X106" s="18">
        <f t="shared" si="38"/>
        <v>0</v>
      </c>
      <c r="Y106" s="18">
        <f t="shared" si="32"/>
        <v>9700</v>
      </c>
      <c r="Z106" s="18">
        <f t="shared" si="32"/>
        <v>0</v>
      </c>
      <c r="AA106" s="18">
        <f t="shared" si="32"/>
        <v>0</v>
      </c>
      <c r="AB106" s="18">
        <f t="shared" si="32"/>
        <v>0</v>
      </c>
      <c r="AC106" s="18">
        <f t="shared" si="32"/>
        <v>0</v>
      </c>
      <c r="AD106" s="18">
        <f t="shared" si="34"/>
        <v>0</v>
      </c>
      <c r="AE106" s="18">
        <f t="shared" si="34"/>
        <v>0</v>
      </c>
      <c r="AF106" s="18">
        <f t="shared" si="34"/>
        <v>0</v>
      </c>
      <c r="AG106" s="18">
        <f t="shared" si="34"/>
        <v>0</v>
      </c>
      <c r="AH106" s="18">
        <f t="shared" si="35"/>
        <v>0</v>
      </c>
      <c r="AI106" s="18">
        <f t="shared" si="35"/>
        <v>9700</v>
      </c>
    </row>
    <row r="107" spans="1:35" s="23" customFormat="1" ht="34.5" customHeight="1" hidden="1">
      <c r="A107" s="29" t="s">
        <v>85</v>
      </c>
      <c r="B107" s="4" t="s">
        <v>142</v>
      </c>
      <c r="C107" s="18"/>
      <c r="D107" s="61"/>
      <c r="E107" s="61"/>
      <c r="F107" s="18">
        <f t="shared" si="29"/>
        <v>0</v>
      </c>
      <c r="G107" s="61"/>
      <c r="H107" s="61"/>
      <c r="I107" s="61"/>
      <c r="J107" s="61"/>
      <c r="K107" s="61"/>
      <c r="L107" s="61"/>
      <c r="M107" s="18">
        <f t="shared" si="37"/>
        <v>0</v>
      </c>
      <c r="N107" s="61"/>
      <c r="O107" s="61"/>
      <c r="P107" s="61"/>
      <c r="Q107" s="18">
        <f t="shared" si="33"/>
        <v>0</v>
      </c>
      <c r="R107" s="61"/>
      <c r="S107" s="61"/>
      <c r="T107" s="61"/>
      <c r="U107" s="61"/>
      <c r="V107" s="61"/>
      <c r="W107" s="61"/>
      <c r="X107" s="18">
        <f t="shared" si="38"/>
        <v>0</v>
      </c>
      <c r="Y107" s="18">
        <f t="shared" si="32"/>
        <v>0</v>
      </c>
      <c r="Z107" s="18">
        <f t="shared" si="32"/>
        <v>0</v>
      </c>
      <c r="AA107" s="18">
        <f t="shared" si="32"/>
        <v>0</v>
      </c>
      <c r="AB107" s="18">
        <f t="shared" si="32"/>
        <v>0</v>
      </c>
      <c r="AC107" s="18">
        <f t="shared" si="32"/>
        <v>0</v>
      </c>
      <c r="AD107" s="18">
        <f t="shared" si="34"/>
        <v>0</v>
      </c>
      <c r="AE107" s="18">
        <f t="shared" si="34"/>
        <v>0</v>
      </c>
      <c r="AF107" s="18">
        <f t="shared" si="34"/>
        <v>0</v>
      </c>
      <c r="AG107" s="18">
        <f t="shared" si="34"/>
        <v>0</v>
      </c>
      <c r="AH107" s="18">
        <f t="shared" si="35"/>
        <v>0</v>
      </c>
      <c r="AI107" s="18">
        <f t="shared" si="35"/>
        <v>0</v>
      </c>
    </row>
    <row r="108" spans="1:35" s="23" customFormat="1" ht="28.5" customHeight="1" hidden="1">
      <c r="A108" s="29" t="s">
        <v>86</v>
      </c>
      <c r="B108" s="4" t="s">
        <v>128</v>
      </c>
      <c r="C108" s="18"/>
      <c r="D108" s="61"/>
      <c r="E108" s="61"/>
      <c r="F108" s="18">
        <f t="shared" si="29"/>
        <v>0</v>
      </c>
      <c r="G108" s="61"/>
      <c r="H108" s="61"/>
      <c r="I108" s="61"/>
      <c r="J108" s="61"/>
      <c r="K108" s="61"/>
      <c r="L108" s="61"/>
      <c r="M108" s="18">
        <f t="shared" si="37"/>
        <v>0</v>
      </c>
      <c r="N108" s="61"/>
      <c r="O108" s="61"/>
      <c r="P108" s="61"/>
      <c r="Q108" s="18">
        <f t="shared" si="33"/>
        <v>0</v>
      </c>
      <c r="R108" s="61"/>
      <c r="S108" s="61"/>
      <c r="T108" s="61"/>
      <c r="U108" s="61"/>
      <c r="V108" s="61"/>
      <c r="W108" s="61"/>
      <c r="X108" s="18">
        <f t="shared" si="38"/>
        <v>0</v>
      </c>
      <c r="Y108" s="18">
        <f t="shared" si="32"/>
        <v>0</v>
      </c>
      <c r="Z108" s="18">
        <f t="shared" si="32"/>
        <v>0</v>
      </c>
      <c r="AA108" s="18">
        <f t="shared" si="32"/>
        <v>0</v>
      </c>
      <c r="AB108" s="18">
        <f t="shared" si="32"/>
        <v>0</v>
      </c>
      <c r="AC108" s="18">
        <f t="shared" si="32"/>
        <v>0</v>
      </c>
      <c r="AD108" s="18">
        <f t="shared" si="34"/>
        <v>0</v>
      </c>
      <c r="AE108" s="18">
        <f t="shared" si="34"/>
        <v>0</v>
      </c>
      <c r="AF108" s="18">
        <f t="shared" si="34"/>
        <v>0</v>
      </c>
      <c r="AG108" s="18">
        <f t="shared" si="34"/>
        <v>0</v>
      </c>
      <c r="AH108" s="18">
        <f t="shared" si="35"/>
        <v>0</v>
      </c>
      <c r="AI108" s="18">
        <f t="shared" si="35"/>
        <v>0</v>
      </c>
    </row>
    <row r="109" spans="1:35" s="23" customFormat="1" ht="58.5" customHeight="1">
      <c r="A109" s="29" t="s">
        <v>120</v>
      </c>
      <c r="B109" s="4" t="s">
        <v>28</v>
      </c>
      <c r="C109" s="18">
        <v>14375</v>
      </c>
      <c r="D109" s="61"/>
      <c r="E109" s="61"/>
      <c r="F109" s="18">
        <f t="shared" si="29"/>
        <v>0</v>
      </c>
      <c r="G109" s="61"/>
      <c r="H109" s="61"/>
      <c r="I109" s="61"/>
      <c r="J109" s="61"/>
      <c r="K109" s="61"/>
      <c r="L109" s="61"/>
      <c r="M109" s="18">
        <f>C109+F109</f>
        <v>14375</v>
      </c>
      <c r="N109" s="61"/>
      <c r="O109" s="61"/>
      <c r="P109" s="61"/>
      <c r="Q109" s="18">
        <f t="shared" si="33"/>
        <v>0</v>
      </c>
      <c r="R109" s="61"/>
      <c r="S109" s="61"/>
      <c r="T109" s="61"/>
      <c r="U109" s="61"/>
      <c r="V109" s="61"/>
      <c r="W109" s="61"/>
      <c r="X109" s="18">
        <f>N109+Q109</f>
        <v>0</v>
      </c>
      <c r="Y109" s="18">
        <f>C109+N109</f>
        <v>14375</v>
      </c>
      <c r="Z109" s="18">
        <f t="shared" si="32"/>
        <v>0</v>
      </c>
      <c r="AA109" s="18">
        <f t="shared" si="32"/>
        <v>0</v>
      </c>
      <c r="AB109" s="18">
        <f t="shared" si="32"/>
        <v>0</v>
      </c>
      <c r="AC109" s="18">
        <f t="shared" si="32"/>
        <v>0</v>
      </c>
      <c r="AD109" s="18">
        <f t="shared" si="34"/>
        <v>0</v>
      </c>
      <c r="AE109" s="18">
        <f t="shared" si="34"/>
        <v>0</v>
      </c>
      <c r="AF109" s="18">
        <f t="shared" si="34"/>
        <v>0</v>
      </c>
      <c r="AG109" s="18">
        <f t="shared" si="34"/>
        <v>0</v>
      </c>
      <c r="AH109" s="18">
        <f t="shared" si="35"/>
        <v>0</v>
      </c>
      <c r="AI109" s="18">
        <f t="shared" si="35"/>
        <v>14375</v>
      </c>
    </row>
    <row r="110" spans="1:35" s="23" customFormat="1" ht="25.5" customHeight="1" hidden="1">
      <c r="A110" s="105" t="s">
        <v>130</v>
      </c>
      <c r="B110" s="105"/>
      <c r="C110" s="18"/>
      <c r="D110" s="18"/>
      <c r="E110" s="18"/>
      <c r="F110" s="18">
        <f>G110+J110</f>
        <v>0</v>
      </c>
      <c r="G110" s="18"/>
      <c r="H110" s="18"/>
      <c r="I110" s="18"/>
      <c r="J110" s="18"/>
      <c r="K110" s="18"/>
      <c r="L110" s="18"/>
      <c r="M110" s="18">
        <f>C110+F110</f>
        <v>0</v>
      </c>
      <c r="N110" s="18"/>
      <c r="O110" s="18"/>
      <c r="P110" s="18"/>
      <c r="Q110" s="18">
        <f>R110+U110</f>
        <v>0</v>
      </c>
      <c r="R110" s="18"/>
      <c r="S110" s="18"/>
      <c r="T110" s="18"/>
      <c r="U110" s="18"/>
      <c r="V110" s="18"/>
      <c r="W110" s="18"/>
      <c r="X110" s="18">
        <f t="shared" si="38"/>
        <v>0</v>
      </c>
      <c r="Y110" s="18">
        <f aca="true" t="shared" si="43" ref="Y110:AI110">C110+N110</f>
        <v>0</v>
      </c>
      <c r="Z110" s="18">
        <f t="shared" si="43"/>
        <v>0</v>
      </c>
      <c r="AA110" s="18">
        <f t="shared" si="43"/>
        <v>0</v>
      </c>
      <c r="AB110" s="18">
        <f t="shared" si="43"/>
        <v>0</v>
      </c>
      <c r="AC110" s="18">
        <f t="shared" si="43"/>
        <v>0</v>
      </c>
      <c r="AD110" s="18">
        <f t="shared" si="43"/>
        <v>0</v>
      </c>
      <c r="AE110" s="18">
        <f t="shared" si="43"/>
        <v>0</v>
      </c>
      <c r="AF110" s="18">
        <f t="shared" si="43"/>
        <v>0</v>
      </c>
      <c r="AG110" s="18">
        <f t="shared" si="43"/>
        <v>0</v>
      </c>
      <c r="AH110" s="18">
        <f t="shared" si="43"/>
        <v>0</v>
      </c>
      <c r="AI110" s="18">
        <f t="shared" si="43"/>
        <v>0</v>
      </c>
    </row>
    <row r="111" spans="1:35" s="23" customFormat="1" ht="30.75" customHeight="1">
      <c r="A111" s="29" t="s">
        <v>121</v>
      </c>
      <c r="B111" s="4" t="s">
        <v>185</v>
      </c>
      <c r="C111" s="18">
        <v>3193898</v>
      </c>
      <c r="D111" s="61">
        <v>2241725</v>
      </c>
      <c r="E111" s="61">
        <v>66379</v>
      </c>
      <c r="F111" s="18">
        <f t="shared" si="29"/>
        <v>70642</v>
      </c>
      <c r="G111" s="61">
        <v>59648</v>
      </c>
      <c r="H111" s="61">
        <v>43749</v>
      </c>
      <c r="I111" s="61"/>
      <c r="J111" s="61">
        <v>10994</v>
      </c>
      <c r="K111" s="61">
        <v>10994</v>
      </c>
      <c r="L111" s="61"/>
      <c r="M111" s="18">
        <f t="shared" si="37"/>
        <v>3264540</v>
      </c>
      <c r="N111" s="61"/>
      <c r="O111" s="61"/>
      <c r="P111" s="61"/>
      <c r="Q111" s="18">
        <f t="shared" si="33"/>
        <v>0</v>
      </c>
      <c r="R111" s="61"/>
      <c r="S111" s="61"/>
      <c r="T111" s="61"/>
      <c r="U111" s="61"/>
      <c r="V111" s="61"/>
      <c r="W111" s="61"/>
      <c r="X111" s="18">
        <f t="shared" si="38"/>
        <v>0</v>
      </c>
      <c r="Y111" s="18">
        <f t="shared" si="32"/>
        <v>3193898</v>
      </c>
      <c r="Z111" s="18">
        <f t="shared" si="32"/>
        <v>2241725</v>
      </c>
      <c r="AA111" s="18">
        <f t="shared" si="32"/>
        <v>66379</v>
      </c>
      <c r="AB111" s="18">
        <f t="shared" si="32"/>
        <v>70642</v>
      </c>
      <c r="AC111" s="18">
        <f t="shared" si="32"/>
        <v>59648</v>
      </c>
      <c r="AD111" s="18">
        <f t="shared" si="34"/>
        <v>43749</v>
      </c>
      <c r="AE111" s="18">
        <f t="shared" si="34"/>
        <v>0</v>
      </c>
      <c r="AF111" s="18">
        <f t="shared" si="34"/>
        <v>10994</v>
      </c>
      <c r="AG111" s="18">
        <f t="shared" si="34"/>
        <v>10994</v>
      </c>
      <c r="AH111" s="18">
        <f t="shared" si="35"/>
        <v>0</v>
      </c>
      <c r="AI111" s="18">
        <f t="shared" si="35"/>
        <v>3264540</v>
      </c>
    </row>
    <row r="112" spans="1:35" s="23" customFormat="1" ht="57.75" customHeight="1">
      <c r="A112" s="29" t="s">
        <v>201</v>
      </c>
      <c r="B112" s="4" t="s">
        <v>202</v>
      </c>
      <c r="C112" s="18">
        <v>75200</v>
      </c>
      <c r="D112" s="61"/>
      <c r="E112" s="61"/>
      <c r="F112" s="18">
        <f>G112+J112</f>
        <v>0</v>
      </c>
      <c r="G112" s="61"/>
      <c r="H112" s="61"/>
      <c r="I112" s="61"/>
      <c r="J112" s="61"/>
      <c r="K112" s="61"/>
      <c r="L112" s="61"/>
      <c r="M112" s="18">
        <f>C112+F112</f>
        <v>75200</v>
      </c>
      <c r="N112" s="61"/>
      <c r="O112" s="61"/>
      <c r="P112" s="61"/>
      <c r="Q112" s="18">
        <f>R112+U112</f>
        <v>0</v>
      </c>
      <c r="R112" s="61"/>
      <c r="S112" s="61"/>
      <c r="T112" s="61"/>
      <c r="U112" s="61"/>
      <c r="V112" s="61"/>
      <c r="W112" s="61"/>
      <c r="X112" s="18">
        <f t="shared" si="38"/>
        <v>0</v>
      </c>
      <c r="Y112" s="18">
        <f>C112+N112</f>
        <v>75200</v>
      </c>
      <c r="Z112" s="18">
        <f>D112+O112</f>
        <v>0</v>
      </c>
      <c r="AA112" s="18">
        <f>E112+P112</f>
        <v>0</v>
      </c>
      <c r="AB112" s="18">
        <f>F112+Q112</f>
        <v>0</v>
      </c>
      <c r="AC112" s="18">
        <f>G112+R112</f>
        <v>0</v>
      </c>
      <c r="AD112" s="18">
        <f t="shared" si="34"/>
        <v>0</v>
      </c>
      <c r="AE112" s="18">
        <f t="shared" si="34"/>
        <v>0</v>
      </c>
      <c r="AF112" s="18">
        <f t="shared" si="34"/>
        <v>0</v>
      </c>
      <c r="AG112" s="18">
        <f t="shared" si="34"/>
        <v>0</v>
      </c>
      <c r="AH112" s="18">
        <f>L112+W112</f>
        <v>0</v>
      </c>
      <c r="AI112" s="18">
        <f>M112+X112</f>
        <v>75200</v>
      </c>
    </row>
    <row r="113" spans="1:35" s="23" customFormat="1" ht="60" customHeight="1">
      <c r="A113" s="29" t="s">
        <v>122</v>
      </c>
      <c r="B113" s="4" t="s">
        <v>42</v>
      </c>
      <c r="C113" s="18">
        <v>15238</v>
      </c>
      <c r="D113" s="61"/>
      <c r="E113" s="61"/>
      <c r="F113" s="18">
        <f t="shared" si="29"/>
        <v>0</v>
      </c>
      <c r="G113" s="61"/>
      <c r="H113" s="61"/>
      <c r="I113" s="61"/>
      <c r="J113" s="61"/>
      <c r="K113" s="61"/>
      <c r="L113" s="61"/>
      <c r="M113" s="18">
        <f t="shared" si="37"/>
        <v>15238</v>
      </c>
      <c r="N113" s="61"/>
      <c r="O113" s="61"/>
      <c r="P113" s="61"/>
      <c r="Q113" s="18">
        <f t="shared" si="33"/>
        <v>0</v>
      </c>
      <c r="R113" s="61"/>
      <c r="S113" s="61"/>
      <c r="T113" s="61"/>
      <c r="U113" s="61"/>
      <c r="V113" s="61"/>
      <c r="W113" s="61"/>
      <c r="X113" s="18">
        <f t="shared" si="38"/>
        <v>0</v>
      </c>
      <c r="Y113" s="18">
        <f t="shared" si="32"/>
        <v>15238</v>
      </c>
      <c r="Z113" s="18">
        <f t="shared" si="32"/>
        <v>0</v>
      </c>
      <c r="AA113" s="18">
        <f t="shared" si="32"/>
        <v>0</v>
      </c>
      <c r="AB113" s="18">
        <f t="shared" si="32"/>
        <v>0</v>
      </c>
      <c r="AC113" s="18">
        <f t="shared" si="32"/>
        <v>0</v>
      </c>
      <c r="AD113" s="18">
        <f t="shared" si="34"/>
        <v>0</v>
      </c>
      <c r="AE113" s="18">
        <f t="shared" si="34"/>
        <v>0</v>
      </c>
      <c r="AF113" s="18">
        <f t="shared" si="34"/>
        <v>0</v>
      </c>
      <c r="AG113" s="18">
        <f t="shared" si="34"/>
        <v>0</v>
      </c>
      <c r="AH113" s="18">
        <f t="shared" si="35"/>
        <v>0</v>
      </c>
      <c r="AI113" s="18">
        <f t="shared" si="35"/>
        <v>15238</v>
      </c>
    </row>
    <row r="114" spans="1:35" s="23" customFormat="1" ht="31.5" customHeight="1">
      <c r="A114" s="29" t="s">
        <v>123</v>
      </c>
      <c r="B114" s="4" t="s">
        <v>16</v>
      </c>
      <c r="C114" s="18">
        <v>11000</v>
      </c>
      <c r="D114" s="61"/>
      <c r="E114" s="61"/>
      <c r="F114" s="18">
        <f t="shared" si="29"/>
        <v>0</v>
      </c>
      <c r="G114" s="61"/>
      <c r="H114" s="61"/>
      <c r="I114" s="61"/>
      <c r="J114" s="61"/>
      <c r="K114" s="61"/>
      <c r="L114" s="61"/>
      <c r="M114" s="18">
        <f t="shared" si="37"/>
        <v>11000</v>
      </c>
      <c r="N114" s="61"/>
      <c r="O114" s="61"/>
      <c r="P114" s="61"/>
      <c r="Q114" s="18">
        <f t="shared" si="33"/>
        <v>0</v>
      </c>
      <c r="R114" s="61"/>
      <c r="S114" s="61"/>
      <c r="T114" s="61"/>
      <c r="U114" s="61"/>
      <c r="V114" s="61"/>
      <c r="W114" s="61"/>
      <c r="X114" s="18">
        <f t="shared" si="38"/>
        <v>0</v>
      </c>
      <c r="Y114" s="18">
        <f t="shared" si="32"/>
        <v>11000</v>
      </c>
      <c r="Z114" s="18">
        <f t="shared" si="32"/>
        <v>0</v>
      </c>
      <c r="AA114" s="18">
        <f t="shared" si="32"/>
        <v>0</v>
      </c>
      <c r="AB114" s="18">
        <f t="shared" si="32"/>
        <v>0</v>
      </c>
      <c r="AC114" s="18">
        <f t="shared" si="32"/>
        <v>0</v>
      </c>
      <c r="AD114" s="18">
        <f t="shared" si="34"/>
        <v>0</v>
      </c>
      <c r="AE114" s="18">
        <f t="shared" si="34"/>
        <v>0</v>
      </c>
      <c r="AF114" s="18">
        <f t="shared" si="34"/>
        <v>0</v>
      </c>
      <c r="AG114" s="18">
        <f t="shared" si="34"/>
        <v>0</v>
      </c>
      <c r="AH114" s="18">
        <f t="shared" si="35"/>
        <v>0</v>
      </c>
      <c r="AI114" s="18">
        <f t="shared" si="35"/>
        <v>11000</v>
      </c>
    </row>
    <row r="115" spans="1:35" s="23" customFormat="1" ht="34.5" customHeight="1">
      <c r="A115" s="29" t="s">
        <v>124</v>
      </c>
      <c r="B115" s="4" t="s">
        <v>43</v>
      </c>
      <c r="C115" s="18">
        <v>11200</v>
      </c>
      <c r="D115" s="61"/>
      <c r="E115" s="61"/>
      <c r="F115" s="18">
        <f t="shared" si="29"/>
        <v>0</v>
      </c>
      <c r="G115" s="61"/>
      <c r="H115" s="61"/>
      <c r="I115" s="61"/>
      <c r="J115" s="61"/>
      <c r="K115" s="61"/>
      <c r="L115" s="61"/>
      <c r="M115" s="18">
        <f t="shared" si="37"/>
        <v>11200</v>
      </c>
      <c r="N115" s="61"/>
      <c r="O115" s="61"/>
      <c r="P115" s="61"/>
      <c r="Q115" s="18">
        <f t="shared" si="33"/>
        <v>0</v>
      </c>
      <c r="R115" s="61"/>
      <c r="S115" s="61"/>
      <c r="T115" s="61"/>
      <c r="U115" s="61"/>
      <c r="V115" s="61"/>
      <c r="W115" s="61"/>
      <c r="X115" s="18">
        <f t="shared" si="38"/>
        <v>0</v>
      </c>
      <c r="Y115" s="18">
        <f t="shared" si="32"/>
        <v>11200</v>
      </c>
      <c r="Z115" s="18">
        <f t="shared" si="32"/>
        <v>0</v>
      </c>
      <c r="AA115" s="18">
        <f t="shared" si="32"/>
        <v>0</v>
      </c>
      <c r="AB115" s="18">
        <f t="shared" si="32"/>
        <v>0</v>
      </c>
      <c r="AC115" s="18">
        <f t="shared" si="32"/>
        <v>0</v>
      </c>
      <c r="AD115" s="18">
        <f t="shared" si="34"/>
        <v>0</v>
      </c>
      <c r="AE115" s="18">
        <f t="shared" si="34"/>
        <v>0</v>
      </c>
      <c r="AF115" s="18">
        <f t="shared" si="34"/>
        <v>0</v>
      </c>
      <c r="AG115" s="18">
        <f t="shared" si="34"/>
        <v>0</v>
      </c>
      <c r="AH115" s="18">
        <f t="shared" si="35"/>
        <v>0</v>
      </c>
      <c r="AI115" s="18">
        <f t="shared" si="35"/>
        <v>11200</v>
      </c>
    </row>
    <row r="116" spans="1:35" s="23" customFormat="1" ht="21.75" customHeight="1">
      <c r="A116" s="105" t="s">
        <v>130</v>
      </c>
      <c r="B116" s="105"/>
      <c r="C116" s="18">
        <v>11200</v>
      </c>
      <c r="D116" s="61"/>
      <c r="E116" s="61"/>
      <c r="F116" s="18">
        <f t="shared" si="29"/>
        <v>0</v>
      </c>
      <c r="G116" s="61"/>
      <c r="H116" s="61"/>
      <c r="I116" s="61"/>
      <c r="J116" s="61"/>
      <c r="K116" s="61"/>
      <c r="L116" s="61"/>
      <c r="M116" s="18">
        <f t="shared" si="37"/>
        <v>11200</v>
      </c>
      <c r="N116" s="61"/>
      <c r="O116" s="61"/>
      <c r="P116" s="61"/>
      <c r="Q116" s="18">
        <f t="shared" si="33"/>
        <v>0</v>
      </c>
      <c r="R116" s="61"/>
      <c r="S116" s="61"/>
      <c r="T116" s="61"/>
      <c r="U116" s="61"/>
      <c r="V116" s="61"/>
      <c r="W116" s="61"/>
      <c r="X116" s="18">
        <f t="shared" si="38"/>
        <v>0</v>
      </c>
      <c r="Y116" s="18">
        <f t="shared" si="32"/>
        <v>11200</v>
      </c>
      <c r="Z116" s="18">
        <f t="shared" si="32"/>
        <v>0</v>
      </c>
      <c r="AA116" s="18">
        <f t="shared" si="32"/>
        <v>0</v>
      </c>
      <c r="AB116" s="18">
        <f t="shared" si="32"/>
        <v>0</v>
      </c>
      <c r="AC116" s="18">
        <f t="shared" si="32"/>
        <v>0</v>
      </c>
      <c r="AD116" s="18">
        <f t="shared" si="34"/>
        <v>0</v>
      </c>
      <c r="AE116" s="18">
        <f t="shared" si="34"/>
        <v>0</v>
      </c>
      <c r="AF116" s="18">
        <f t="shared" si="34"/>
        <v>0</v>
      </c>
      <c r="AG116" s="18">
        <f t="shared" si="34"/>
        <v>0</v>
      </c>
      <c r="AH116" s="18">
        <f t="shared" si="35"/>
        <v>0</v>
      </c>
      <c r="AI116" s="18">
        <f t="shared" si="35"/>
        <v>11200</v>
      </c>
    </row>
    <row r="117" spans="1:35" s="23" customFormat="1" ht="24.75" customHeight="1">
      <c r="A117" s="29" t="s">
        <v>125</v>
      </c>
      <c r="B117" s="4" t="s">
        <v>44</v>
      </c>
      <c r="C117" s="18">
        <v>3730000</v>
      </c>
      <c r="D117" s="61"/>
      <c r="E117" s="61"/>
      <c r="F117" s="18">
        <f t="shared" si="29"/>
        <v>0</v>
      </c>
      <c r="G117" s="61"/>
      <c r="H117" s="61"/>
      <c r="I117" s="61"/>
      <c r="J117" s="61"/>
      <c r="K117" s="61"/>
      <c r="L117" s="61"/>
      <c r="M117" s="18">
        <f t="shared" si="37"/>
        <v>3730000</v>
      </c>
      <c r="N117" s="61"/>
      <c r="O117" s="61"/>
      <c r="P117" s="61"/>
      <c r="Q117" s="18">
        <f t="shared" si="33"/>
        <v>0</v>
      </c>
      <c r="R117" s="61"/>
      <c r="S117" s="61"/>
      <c r="T117" s="61"/>
      <c r="U117" s="61"/>
      <c r="V117" s="61"/>
      <c r="W117" s="61"/>
      <c r="X117" s="18">
        <f t="shared" si="38"/>
        <v>0</v>
      </c>
      <c r="Y117" s="18">
        <f t="shared" si="32"/>
        <v>3730000</v>
      </c>
      <c r="Z117" s="18">
        <f t="shared" si="32"/>
        <v>0</v>
      </c>
      <c r="AA117" s="18">
        <f t="shared" si="32"/>
        <v>0</v>
      </c>
      <c r="AB117" s="18">
        <f t="shared" si="32"/>
        <v>0</v>
      </c>
      <c r="AC117" s="18">
        <f t="shared" si="32"/>
        <v>0</v>
      </c>
      <c r="AD117" s="18">
        <f t="shared" si="34"/>
        <v>0</v>
      </c>
      <c r="AE117" s="18">
        <f t="shared" si="34"/>
        <v>0</v>
      </c>
      <c r="AF117" s="18">
        <f t="shared" si="34"/>
        <v>0</v>
      </c>
      <c r="AG117" s="18">
        <f t="shared" si="34"/>
        <v>0</v>
      </c>
      <c r="AH117" s="18">
        <f t="shared" si="35"/>
        <v>0</v>
      </c>
      <c r="AI117" s="18">
        <f t="shared" si="35"/>
        <v>3730000</v>
      </c>
    </row>
    <row r="118" spans="1:35" s="23" customFormat="1" ht="23.25" customHeight="1">
      <c r="A118" s="105" t="s">
        <v>129</v>
      </c>
      <c r="B118" s="105"/>
      <c r="C118" s="18">
        <v>3730000</v>
      </c>
      <c r="D118" s="61"/>
      <c r="E118" s="61"/>
      <c r="F118" s="18">
        <f t="shared" si="29"/>
        <v>0</v>
      </c>
      <c r="G118" s="61"/>
      <c r="H118" s="61"/>
      <c r="I118" s="61"/>
      <c r="J118" s="61"/>
      <c r="K118" s="61"/>
      <c r="L118" s="61"/>
      <c r="M118" s="18">
        <f t="shared" si="37"/>
        <v>3730000</v>
      </c>
      <c r="N118" s="61"/>
      <c r="O118" s="61"/>
      <c r="P118" s="61"/>
      <c r="Q118" s="18">
        <f t="shared" si="33"/>
        <v>0</v>
      </c>
      <c r="R118" s="61"/>
      <c r="S118" s="61"/>
      <c r="T118" s="61"/>
      <c r="U118" s="61"/>
      <c r="V118" s="61"/>
      <c r="W118" s="61"/>
      <c r="X118" s="18">
        <f t="shared" si="38"/>
        <v>0</v>
      </c>
      <c r="Y118" s="18">
        <f t="shared" si="32"/>
        <v>3730000</v>
      </c>
      <c r="Z118" s="18">
        <f t="shared" si="32"/>
        <v>0</v>
      </c>
      <c r="AA118" s="18">
        <f t="shared" si="32"/>
        <v>0</v>
      </c>
      <c r="AB118" s="18">
        <f t="shared" si="32"/>
        <v>0</v>
      </c>
      <c r="AC118" s="18">
        <f t="shared" si="32"/>
        <v>0</v>
      </c>
      <c r="AD118" s="18">
        <f t="shared" si="34"/>
        <v>0</v>
      </c>
      <c r="AE118" s="18">
        <f t="shared" si="34"/>
        <v>0</v>
      </c>
      <c r="AF118" s="18">
        <f t="shared" si="34"/>
        <v>0</v>
      </c>
      <c r="AG118" s="18">
        <f t="shared" si="34"/>
        <v>0</v>
      </c>
      <c r="AH118" s="18">
        <f t="shared" si="35"/>
        <v>0</v>
      </c>
      <c r="AI118" s="18">
        <f t="shared" si="35"/>
        <v>3730000</v>
      </c>
    </row>
    <row r="119" spans="1:35" s="23" customFormat="1" ht="37.5" customHeight="1">
      <c r="A119" s="29" t="s">
        <v>126</v>
      </c>
      <c r="B119" s="4" t="s">
        <v>45</v>
      </c>
      <c r="C119" s="61">
        <v>3600</v>
      </c>
      <c r="D119" s="61"/>
      <c r="E119" s="61"/>
      <c r="F119" s="18">
        <f t="shared" si="29"/>
        <v>0</v>
      </c>
      <c r="G119" s="61"/>
      <c r="H119" s="61"/>
      <c r="I119" s="61"/>
      <c r="J119" s="61"/>
      <c r="K119" s="61"/>
      <c r="L119" s="61"/>
      <c r="M119" s="18">
        <f t="shared" si="37"/>
        <v>3600</v>
      </c>
      <c r="N119" s="61"/>
      <c r="O119" s="61"/>
      <c r="P119" s="61"/>
      <c r="Q119" s="18">
        <f t="shared" si="33"/>
        <v>0</v>
      </c>
      <c r="R119" s="61"/>
      <c r="S119" s="61"/>
      <c r="T119" s="61"/>
      <c r="U119" s="61"/>
      <c r="V119" s="61"/>
      <c r="W119" s="61"/>
      <c r="X119" s="18">
        <f t="shared" si="38"/>
        <v>0</v>
      </c>
      <c r="Y119" s="18">
        <f t="shared" si="32"/>
        <v>3600</v>
      </c>
      <c r="Z119" s="18">
        <f t="shared" si="32"/>
        <v>0</v>
      </c>
      <c r="AA119" s="18">
        <f t="shared" si="32"/>
        <v>0</v>
      </c>
      <c r="AB119" s="18">
        <f t="shared" si="32"/>
        <v>0</v>
      </c>
      <c r="AC119" s="18">
        <f t="shared" si="32"/>
        <v>0</v>
      </c>
      <c r="AD119" s="18">
        <f t="shared" si="34"/>
        <v>0</v>
      </c>
      <c r="AE119" s="18">
        <f t="shared" si="34"/>
        <v>0</v>
      </c>
      <c r="AF119" s="18">
        <f t="shared" si="34"/>
        <v>0</v>
      </c>
      <c r="AG119" s="18">
        <f t="shared" si="34"/>
        <v>0</v>
      </c>
      <c r="AH119" s="18">
        <f t="shared" si="35"/>
        <v>0</v>
      </c>
      <c r="AI119" s="18">
        <f t="shared" si="35"/>
        <v>3600</v>
      </c>
    </row>
    <row r="120" spans="1:35" s="23" customFormat="1" ht="24" customHeight="1">
      <c r="A120" s="105" t="s">
        <v>130</v>
      </c>
      <c r="B120" s="105"/>
      <c r="C120" s="61">
        <v>3600</v>
      </c>
      <c r="D120" s="61"/>
      <c r="E120" s="61"/>
      <c r="F120" s="18">
        <f t="shared" si="29"/>
        <v>0</v>
      </c>
      <c r="G120" s="61"/>
      <c r="H120" s="61"/>
      <c r="I120" s="61"/>
      <c r="J120" s="61"/>
      <c r="K120" s="61"/>
      <c r="L120" s="61"/>
      <c r="M120" s="18">
        <f t="shared" si="37"/>
        <v>3600</v>
      </c>
      <c r="N120" s="61"/>
      <c r="O120" s="61"/>
      <c r="P120" s="61"/>
      <c r="Q120" s="18">
        <f t="shared" si="33"/>
        <v>0</v>
      </c>
      <c r="R120" s="61"/>
      <c r="S120" s="61"/>
      <c r="T120" s="61"/>
      <c r="U120" s="61"/>
      <c r="V120" s="61"/>
      <c r="W120" s="61"/>
      <c r="X120" s="18">
        <f t="shared" si="38"/>
        <v>0</v>
      </c>
      <c r="Y120" s="18">
        <f t="shared" si="32"/>
        <v>3600</v>
      </c>
      <c r="Z120" s="18">
        <f t="shared" si="32"/>
        <v>0</v>
      </c>
      <c r="AA120" s="18">
        <f t="shared" si="32"/>
        <v>0</v>
      </c>
      <c r="AB120" s="18">
        <f t="shared" si="32"/>
        <v>0</v>
      </c>
      <c r="AC120" s="18">
        <f t="shared" si="32"/>
        <v>0</v>
      </c>
      <c r="AD120" s="18">
        <f t="shared" si="34"/>
        <v>0</v>
      </c>
      <c r="AE120" s="18">
        <f t="shared" si="34"/>
        <v>0</v>
      </c>
      <c r="AF120" s="18">
        <f t="shared" si="34"/>
        <v>0</v>
      </c>
      <c r="AG120" s="18">
        <f t="shared" si="34"/>
        <v>0</v>
      </c>
      <c r="AH120" s="18">
        <f t="shared" si="35"/>
        <v>0</v>
      </c>
      <c r="AI120" s="18">
        <f t="shared" si="35"/>
        <v>3600</v>
      </c>
    </row>
    <row r="121" spans="1:35" s="23" customFormat="1" ht="15.75">
      <c r="A121" s="29" t="s">
        <v>127</v>
      </c>
      <c r="B121" s="4" t="s">
        <v>46</v>
      </c>
      <c r="C121" s="61">
        <v>1100</v>
      </c>
      <c r="D121" s="61"/>
      <c r="E121" s="61"/>
      <c r="F121" s="18">
        <f t="shared" si="29"/>
        <v>0</v>
      </c>
      <c r="G121" s="61"/>
      <c r="H121" s="61"/>
      <c r="I121" s="61"/>
      <c r="J121" s="61"/>
      <c r="K121" s="61"/>
      <c r="L121" s="61"/>
      <c r="M121" s="18">
        <f t="shared" si="37"/>
        <v>1100</v>
      </c>
      <c r="N121" s="61"/>
      <c r="O121" s="61"/>
      <c r="P121" s="61"/>
      <c r="Q121" s="18">
        <f t="shared" si="33"/>
        <v>0</v>
      </c>
      <c r="R121" s="61"/>
      <c r="S121" s="61"/>
      <c r="T121" s="61"/>
      <c r="U121" s="61"/>
      <c r="V121" s="61"/>
      <c r="W121" s="61"/>
      <c r="X121" s="18">
        <f t="shared" si="38"/>
        <v>0</v>
      </c>
      <c r="Y121" s="18">
        <f t="shared" si="32"/>
        <v>1100</v>
      </c>
      <c r="Z121" s="18">
        <f t="shared" si="32"/>
        <v>0</v>
      </c>
      <c r="AA121" s="18">
        <f t="shared" si="32"/>
        <v>0</v>
      </c>
      <c r="AB121" s="18">
        <f t="shared" si="32"/>
        <v>0</v>
      </c>
      <c r="AC121" s="18">
        <f t="shared" si="32"/>
        <v>0</v>
      </c>
      <c r="AD121" s="18">
        <f t="shared" si="34"/>
        <v>0</v>
      </c>
      <c r="AE121" s="18">
        <f t="shared" si="34"/>
        <v>0</v>
      </c>
      <c r="AF121" s="18">
        <f t="shared" si="34"/>
        <v>0</v>
      </c>
      <c r="AG121" s="18">
        <f t="shared" si="34"/>
        <v>0</v>
      </c>
      <c r="AH121" s="18">
        <f t="shared" si="35"/>
        <v>0</v>
      </c>
      <c r="AI121" s="18">
        <f t="shared" si="35"/>
        <v>1100</v>
      </c>
    </row>
    <row r="122" spans="1:35" s="23" customFormat="1" ht="24" customHeight="1">
      <c r="A122" s="105" t="s">
        <v>130</v>
      </c>
      <c r="B122" s="105"/>
      <c r="C122" s="61">
        <v>1100</v>
      </c>
      <c r="D122" s="61"/>
      <c r="E122" s="61"/>
      <c r="F122" s="18">
        <f t="shared" si="29"/>
        <v>0</v>
      </c>
      <c r="G122" s="61"/>
      <c r="H122" s="61"/>
      <c r="I122" s="61"/>
      <c r="J122" s="61"/>
      <c r="K122" s="61"/>
      <c r="L122" s="61"/>
      <c r="M122" s="18">
        <f t="shared" si="37"/>
        <v>1100</v>
      </c>
      <c r="N122" s="61"/>
      <c r="O122" s="61"/>
      <c r="P122" s="61"/>
      <c r="Q122" s="18">
        <f t="shared" si="33"/>
        <v>0</v>
      </c>
      <c r="R122" s="61"/>
      <c r="S122" s="61"/>
      <c r="T122" s="61"/>
      <c r="U122" s="61"/>
      <c r="V122" s="61"/>
      <c r="W122" s="61"/>
      <c r="X122" s="18">
        <f t="shared" si="38"/>
        <v>0</v>
      </c>
      <c r="Y122" s="18">
        <f t="shared" si="32"/>
        <v>1100</v>
      </c>
      <c r="Z122" s="18">
        <f t="shared" si="32"/>
        <v>0</v>
      </c>
      <c r="AA122" s="18">
        <f t="shared" si="32"/>
        <v>0</v>
      </c>
      <c r="AB122" s="18">
        <f t="shared" si="32"/>
        <v>0</v>
      </c>
      <c r="AC122" s="18">
        <f t="shared" si="32"/>
        <v>0</v>
      </c>
      <c r="AD122" s="18">
        <f t="shared" si="34"/>
        <v>0</v>
      </c>
      <c r="AE122" s="18">
        <f t="shared" si="34"/>
        <v>0</v>
      </c>
      <c r="AF122" s="18">
        <f t="shared" si="34"/>
        <v>0</v>
      </c>
      <c r="AG122" s="18">
        <f t="shared" si="34"/>
        <v>0</v>
      </c>
      <c r="AH122" s="18">
        <f t="shared" si="35"/>
        <v>0</v>
      </c>
      <c r="AI122" s="18">
        <f t="shared" si="35"/>
        <v>1100</v>
      </c>
    </row>
    <row r="123" spans="1:35" s="28" customFormat="1" ht="15.75">
      <c r="A123" s="27" t="s">
        <v>71</v>
      </c>
      <c r="B123" s="13" t="s">
        <v>72</v>
      </c>
      <c r="C123" s="18">
        <f>C124+C125+C126+C127</f>
        <v>1365200</v>
      </c>
      <c r="D123" s="18">
        <f aca="true" t="shared" si="44" ref="D123:W123">D124+D125+D126+D127</f>
        <v>793227</v>
      </c>
      <c r="E123" s="18">
        <f t="shared" si="44"/>
        <v>116684</v>
      </c>
      <c r="F123" s="18">
        <f t="shared" si="44"/>
        <v>79000</v>
      </c>
      <c r="G123" s="18">
        <f t="shared" si="44"/>
        <v>16050</v>
      </c>
      <c r="H123" s="18">
        <f t="shared" si="44"/>
        <v>6792</v>
      </c>
      <c r="I123" s="18">
        <f t="shared" si="44"/>
        <v>0</v>
      </c>
      <c r="J123" s="18">
        <f t="shared" si="44"/>
        <v>62950</v>
      </c>
      <c r="K123" s="18">
        <f t="shared" si="44"/>
        <v>60000</v>
      </c>
      <c r="L123" s="18">
        <f t="shared" si="44"/>
        <v>60000</v>
      </c>
      <c r="M123" s="18">
        <f t="shared" si="37"/>
        <v>1444200</v>
      </c>
      <c r="N123" s="18">
        <f t="shared" si="44"/>
        <v>0</v>
      </c>
      <c r="O123" s="18">
        <f t="shared" si="44"/>
        <v>0</v>
      </c>
      <c r="P123" s="18">
        <f t="shared" si="44"/>
        <v>0</v>
      </c>
      <c r="Q123" s="18">
        <f t="shared" si="33"/>
        <v>0</v>
      </c>
      <c r="R123" s="18">
        <f t="shared" si="44"/>
        <v>0</v>
      </c>
      <c r="S123" s="18">
        <f t="shared" si="44"/>
        <v>0</v>
      </c>
      <c r="T123" s="18">
        <f t="shared" si="44"/>
        <v>0</v>
      </c>
      <c r="U123" s="18">
        <f t="shared" si="44"/>
        <v>0</v>
      </c>
      <c r="V123" s="18">
        <f t="shared" si="44"/>
        <v>0</v>
      </c>
      <c r="W123" s="18">
        <f t="shared" si="44"/>
        <v>0</v>
      </c>
      <c r="X123" s="18">
        <f aca="true" t="shared" si="45" ref="X123:X153">N123+Q123</f>
        <v>0</v>
      </c>
      <c r="Y123" s="18">
        <f t="shared" si="32"/>
        <v>1365200</v>
      </c>
      <c r="Z123" s="18">
        <f t="shared" si="32"/>
        <v>793227</v>
      </c>
      <c r="AA123" s="18">
        <f t="shared" si="32"/>
        <v>116684</v>
      </c>
      <c r="AB123" s="18">
        <f t="shared" si="32"/>
        <v>79000</v>
      </c>
      <c r="AC123" s="18">
        <f aca="true" t="shared" si="46" ref="AC123:AC130">G123+R123</f>
        <v>16050</v>
      </c>
      <c r="AD123" s="18">
        <f t="shared" si="34"/>
        <v>6792</v>
      </c>
      <c r="AE123" s="18">
        <f t="shared" si="34"/>
        <v>0</v>
      </c>
      <c r="AF123" s="18">
        <f t="shared" si="34"/>
        <v>62950</v>
      </c>
      <c r="AG123" s="18">
        <f t="shared" si="34"/>
        <v>60000</v>
      </c>
      <c r="AH123" s="18">
        <f t="shared" si="35"/>
        <v>60000</v>
      </c>
      <c r="AI123" s="18">
        <f t="shared" si="35"/>
        <v>1444200</v>
      </c>
    </row>
    <row r="124" spans="1:35" s="32" customFormat="1" ht="17.25" customHeight="1">
      <c r="A124" s="29" t="s">
        <v>51</v>
      </c>
      <c r="B124" s="4" t="s">
        <v>52</v>
      </c>
      <c r="C124" s="18">
        <v>35000</v>
      </c>
      <c r="D124" s="18"/>
      <c r="E124" s="18"/>
      <c r="F124" s="18">
        <f t="shared" si="29"/>
        <v>0</v>
      </c>
      <c r="G124" s="18"/>
      <c r="H124" s="18"/>
      <c r="I124" s="18"/>
      <c r="J124" s="18"/>
      <c r="K124" s="18"/>
      <c r="L124" s="18"/>
      <c r="M124" s="18">
        <f aca="true" t="shared" si="47" ref="M124:M142">C124+F124</f>
        <v>35000</v>
      </c>
      <c r="N124" s="18"/>
      <c r="O124" s="18"/>
      <c r="P124" s="18"/>
      <c r="Q124" s="18">
        <f t="shared" si="33"/>
        <v>0</v>
      </c>
      <c r="R124" s="18"/>
      <c r="S124" s="18"/>
      <c r="T124" s="18"/>
      <c r="U124" s="18"/>
      <c r="V124" s="18"/>
      <c r="W124" s="18"/>
      <c r="X124" s="18">
        <f t="shared" si="45"/>
        <v>0</v>
      </c>
      <c r="Y124" s="18">
        <f t="shared" si="32"/>
        <v>35000</v>
      </c>
      <c r="Z124" s="18">
        <f t="shared" si="32"/>
        <v>0</v>
      </c>
      <c r="AA124" s="18">
        <f t="shared" si="32"/>
        <v>0</v>
      </c>
      <c r="AB124" s="18">
        <f t="shared" si="32"/>
        <v>0</v>
      </c>
      <c r="AC124" s="18">
        <f t="shared" si="46"/>
        <v>0</v>
      </c>
      <c r="AD124" s="18">
        <f t="shared" si="34"/>
        <v>0</v>
      </c>
      <c r="AE124" s="18">
        <f t="shared" si="34"/>
        <v>0</v>
      </c>
      <c r="AF124" s="18">
        <f t="shared" si="34"/>
        <v>0</v>
      </c>
      <c r="AG124" s="18">
        <f t="shared" si="34"/>
        <v>0</v>
      </c>
      <c r="AH124" s="18">
        <f t="shared" si="35"/>
        <v>0</v>
      </c>
      <c r="AI124" s="18">
        <f t="shared" si="35"/>
        <v>35000</v>
      </c>
    </row>
    <row r="125" spans="1:35" s="32" customFormat="1" ht="16.5" customHeight="1">
      <c r="A125" s="29" t="s">
        <v>53</v>
      </c>
      <c r="B125" s="4" t="s">
        <v>54</v>
      </c>
      <c r="C125" s="18">
        <v>571650</v>
      </c>
      <c r="D125" s="61">
        <v>370727</v>
      </c>
      <c r="E125" s="61">
        <v>28699</v>
      </c>
      <c r="F125" s="18">
        <f t="shared" si="29"/>
        <v>11000</v>
      </c>
      <c r="G125" s="61">
        <v>8050</v>
      </c>
      <c r="H125" s="61">
        <v>3792</v>
      </c>
      <c r="I125" s="61"/>
      <c r="J125" s="61">
        <v>2950</v>
      </c>
      <c r="K125" s="61"/>
      <c r="L125" s="18"/>
      <c r="M125" s="18">
        <f t="shared" si="47"/>
        <v>582650</v>
      </c>
      <c r="N125" s="18"/>
      <c r="O125" s="18"/>
      <c r="P125" s="18"/>
      <c r="Q125" s="18">
        <f t="shared" si="33"/>
        <v>0</v>
      </c>
      <c r="R125" s="18"/>
      <c r="S125" s="18"/>
      <c r="T125" s="18"/>
      <c r="U125" s="18"/>
      <c r="V125" s="18"/>
      <c r="W125" s="18"/>
      <c r="X125" s="18">
        <f t="shared" si="45"/>
        <v>0</v>
      </c>
      <c r="Y125" s="18">
        <f t="shared" si="32"/>
        <v>571650</v>
      </c>
      <c r="Z125" s="18">
        <f t="shared" si="32"/>
        <v>370727</v>
      </c>
      <c r="AA125" s="18">
        <f t="shared" si="32"/>
        <v>28699</v>
      </c>
      <c r="AB125" s="18">
        <f t="shared" si="32"/>
        <v>11000</v>
      </c>
      <c r="AC125" s="18">
        <f t="shared" si="46"/>
        <v>8050</v>
      </c>
      <c r="AD125" s="18">
        <f t="shared" si="34"/>
        <v>3792</v>
      </c>
      <c r="AE125" s="18">
        <f t="shared" si="34"/>
        <v>0</v>
      </c>
      <c r="AF125" s="18">
        <f t="shared" si="34"/>
        <v>2950</v>
      </c>
      <c r="AG125" s="18">
        <f t="shared" si="34"/>
        <v>0</v>
      </c>
      <c r="AH125" s="18">
        <f t="shared" si="35"/>
        <v>0</v>
      </c>
      <c r="AI125" s="18">
        <f t="shared" si="35"/>
        <v>582650</v>
      </c>
    </row>
    <row r="126" spans="1:35" s="32" customFormat="1" ht="15.75">
      <c r="A126" s="29" t="s">
        <v>55</v>
      </c>
      <c r="B126" s="4" t="s">
        <v>56</v>
      </c>
      <c r="C126" s="18">
        <v>570234</v>
      </c>
      <c r="D126" s="61">
        <v>329767</v>
      </c>
      <c r="E126" s="61">
        <v>71064</v>
      </c>
      <c r="F126" s="18">
        <f t="shared" si="29"/>
        <v>68000</v>
      </c>
      <c r="G126" s="61">
        <v>8000</v>
      </c>
      <c r="H126" s="61">
        <v>3000</v>
      </c>
      <c r="I126" s="61"/>
      <c r="J126" s="61">
        <v>60000</v>
      </c>
      <c r="K126" s="61">
        <v>60000</v>
      </c>
      <c r="L126" s="18">
        <v>60000</v>
      </c>
      <c r="M126" s="18">
        <f t="shared" si="47"/>
        <v>638234</v>
      </c>
      <c r="N126" s="18"/>
      <c r="O126" s="18"/>
      <c r="P126" s="18"/>
      <c r="Q126" s="18">
        <f t="shared" si="33"/>
        <v>0</v>
      </c>
      <c r="R126" s="18"/>
      <c r="S126" s="18"/>
      <c r="T126" s="18"/>
      <c r="U126" s="18"/>
      <c r="V126" s="18"/>
      <c r="W126" s="18"/>
      <c r="X126" s="18">
        <f t="shared" si="45"/>
        <v>0</v>
      </c>
      <c r="Y126" s="18">
        <f t="shared" si="32"/>
        <v>570234</v>
      </c>
      <c r="Z126" s="18">
        <f t="shared" si="32"/>
        <v>329767</v>
      </c>
      <c r="AA126" s="18">
        <f t="shared" si="32"/>
        <v>71064</v>
      </c>
      <c r="AB126" s="18">
        <f t="shared" si="32"/>
        <v>68000</v>
      </c>
      <c r="AC126" s="18">
        <f t="shared" si="46"/>
        <v>8000</v>
      </c>
      <c r="AD126" s="18">
        <f t="shared" si="34"/>
        <v>3000</v>
      </c>
      <c r="AE126" s="18">
        <f t="shared" si="34"/>
        <v>0</v>
      </c>
      <c r="AF126" s="18">
        <f t="shared" si="34"/>
        <v>60000</v>
      </c>
      <c r="AG126" s="18">
        <f t="shared" si="34"/>
        <v>60000</v>
      </c>
      <c r="AH126" s="18">
        <f t="shared" si="35"/>
        <v>60000</v>
      </c>
      <c r="AI126" s="18">
        <f t="shared" si="35"/>
        <v>638234</v>
      </c>
    </row>
    <row r="127" spans="1:35" s="32" customFormat="1" ht="15.75">
      <c r="A127" s="29" t="s">
        <v>57</v>
      </c>
      <c r="B127" s="4" t="s">
        <v>58</v>
      </c>
      <c r="C127" s="18">
        <v>188316</v>
      </c>
      <c r="D127" s="61">
        <v>92733</v>
      </c>
      <c r="E127" s="61">
        <v>16921</v>
      </c>
      <c r="F127" s="18">
        <f>G127+J127</f>
        <v>0</v>
      </c>
      <c r="G127" s="18"/>
      <c r="H127" s="18"/>
      <c r="I127" s="18"/>
      <c r="J127" s="18"/>
      <c r="K127" s="18"/>
      <c r="L127" s="18"/>
      <c r="M127" s="18">
        <f t="shared" si="47"/>
        <v>188316</v>
      </c>
      <c r="N127" s="18"/>
      <c r="O127" s="18"/>
      <c r="P127" s="18"/>
      <c r="Q127" s="18">
        <f t="shared" si="33"/>
        <v>0</v>
      </c>
      <c r="R127" s="18"/>
      <c r="S127" s="18"/>
      <c r="T127" s="18"/>
      <c r="U127" s="18"/>
      <c r="V127" s="18"/>
      <c r="W127" s="18"/>
      <c r="X127" s="18">
        <f t="shared" si="45"/>
        <v>0</v>
      </c>
      <c r="Y127" s="18">
        <f t="shared" si="32"/>
        <v>188316</v>
      </c>
      <c r="Z127" s="18">
        <f t="shared" si="32"/>
        <v>92733</v>
      </c>
      <c r="AA127" s="18">
        <f t="shared" si="32"/>
        <v>16921</v>
      </c>
      <c r="AB127" s="18">
        <f t="shared" si="32"/>
        <v>0</v>
      </c>
      <c r="AC127" s="18">
        <f t="shared" si="46"/>
        <v>0</v>
      </c>
      <c r="AD127" s="18">
        <f t="shared" si="34"/>
        <v>0</v>
      </c>
      <c r="AE127" s="18">
        <f t="shared" si="34"/>
        <v>0</v>
      </c>
      <c r="AF127" s="18">
        <f t="shared" si="34"/>
        <v>0</v>
      </c>
      <c r="AG127" s="18">
        <f t="shared" si="34"/>
        <v>0</v>
      </c>
      <c r="AH127" s="18">
        <f t="shared" si="35"/>
        <v>0</v>
      </c>
      <c r="AI127" s="18">
        <f t="shared" si="35"/>
        <v>188316</v>
      </c>
    </row>
    <row r="128" spans="1:35" s="32" customFormat="1" ht="15.75" hidden="1">
      <c r="A128" s="31" t="s">
        <v>216</v>
      </c>
      <c r="B128" s="13" t="s">
        <v>217</v>
      </c>
      <c r="C128" s="18">
        <f>C129</f>
        <v>0</v>
      </c>
      <c r="D128" s="18">
        <f aca="true" t="shared" si="48" ref="D128:W128">D129</f>
        <v>0</v>
      </c>
      <c r="E128" s="18">
        <f t="shared" si="48"/>
        <v>0</v>
      </c>
      <c r="F128" s="18">
        <f t="shared" si="48"/>
        <v>0</v>
      </c>
      <c r="G128" s="18">
        <f t="shared" si="48"/>
        <v>0</v>
      </c>
      <c r="H128" s="18">
        <f t="shared" si="48"/>
        <v>0</v>
      </c>
      <c r="I128" s="18">
        <f t="shared" si="48"/>
        <v>0</v>
      </c>
      <c r="J128" s="18">
        <f t="shared" si="48"/>
        <v>0</v>
      </c>
      <c r="K128" s="18">
        <f t="shared" si="48"/>
        <v>0</v>
      </c>
      <c r="L128" s="18">
        <f t="shared" si="48"/>
        <v>0</v>
      </c>
      <c r="M128" s="18">
        <f t="shared" si="47"/>
        <v>0</v>
      </c>
      <c r="N128" s="18">
        <f t="shared" si="48"/>
        <v>0</v>
      </c>
      <c r="O128" s="18">
        <f t="shared" si="48"/>
        <v>0</v>
      </c>
      <c r="P128" s="18">
        <f t="shared" si="48"/>
        <v>0</v>
      </c>
      <c r="Q128" s="18">
        <f t="shared" si="48"/>
        <v>0</v>
      </c>
      <c r="R128" s="18">
        <f t="shared" si="48"/>
        <v>0</v>
      </c>
      <c r="S128" s="18">
        <f t="shared" si="48"/>
        <v>0</v>
      </c>
      <c r="T128" s="18">
        <f t="shared" si="48"/>
        <v>0</v>
      </c>
      <c r="U128" s="18">
        <f t="shared" si="48"/>
        <v>0</v>
      </c>
      <c r="V128" s="18">
        <f t="shared" si="48"/>
        <v>0</v>
      </c>
      <c r="W128" s="18">
        <f t="shared" si="48"/>
        <v>0</v>
      </c>
      <c r="X128" s="18">
        <f t="shared" si="45"/>
        <v>0</v>
      </c>
      <c r="Y128" s="18">
        <f aca="true" t="shared" si="49" ref="Y128:AB130">C128+N128</f>
        <v>0</v>
      </c>
      <c r="Z128" s="18">
        <f t="shared" si="49"/>
        <v>0</v>
      </c>
      <c r="AA128" s="18">
        <f t="shared" si="49"/>
        <v>0</v>
      </c>
      <c r="AB128" s="18">
        <f t="shared" si="49"/>
        <v>0</v>
      </c>
      <c r="AC128" s="18">
        <f t="shared" si="46"/>
        <v>0</v>
      </c>
      <c r="AD128" s="18">
        <f t="shared" si="34"/>
        <v>0</v>
      </c>
      <c r="AE128" s="18">
        <f t="shared" si="34"/>
        <v>0</v>
      </c>
      <c r="AF128" s="18">
        <f t="shared" si="34"/>
        <v>0</v>
      </c>
      <c r="AG128" s="18">
        <f t="shared" si="34"/>
        <v>0</v>
      </c>
      <c r="AH128" s="18">
        <f t="shared" si="35"/>
        <v>0</v>
      </c>
      <c r="AI128" s="18">
        <f t="shared" si="35"/>
        <v>0</v>
      </c>
    </row>
    <row r="129" spans="1:35" s="32" customFormat="1" ht="15.75" hidden="1">
      <c r="A129" s="29" t="s">
        <v>218</v>
      </c>
      <c r="B129" s="4" t="s">
        <v>221</v>
      </c>
      <c r="C129" s="18"/>
      <c r="D129" s="61"/>
      <c r="E129" s="61"/>
      <c r="F129" s="18">
        <f>G129+J129</f>
        <v>0</v>
      </c>
      <c r="G129" s="18"/>
      <c r="H129" s="18"/>
      <c r="I129" s="18"/>
      <c r="J129" s="18"/>
      <c r="K129" s="18"/>
      <c r="L129" s="18"/>
      <c r="M129" s="18">
        <f t="shared" si="47"/>
        <v>0</v>
      </c>
      <c r="N129" s="18"/>
      <c r="O129" s="18"/>
      <c r="P129" s="18"/>
      <c r="Q129" s="18">
        <f>R129+U129</f>
        <v>0</v>
      </c>
      <c r="R129" s="18"/>
      <c r="S129" s="18"/>
      <c r="T129" s="18"/>
      <c r="U129" s="18"/>
      <c r="V129" s="18"/>
      <c r="W129" s="18"/>
      <c r="X129" s="18">
        <f t="shared" si="45"/>
        <v>0</v>
      </c>
      <c r="Y129" s="18">
        <f t="shared" si="49"/>
        <v>0</v>
      </c>
      <c r="Z129" s="18">
        <f t="shared" si="49"/>
        <v>0</v>
      </c>
      <c r="AA129" s="18">
        <f t="shared" si="49"/>
        <v>0</v>
      </c>
      <c r="AB129" s="18">
        <f t="shared" si="49"/>
        <v>0</v>
      </c>
      <c r="AC129" s="18">
        <f aca="true" t="shared" si="50" ref="AC129:AI129">G129+R129</f>
        <v>0</v>
      </c>
      <c r="AD129" s="18">
        <f t="shared" si="50"/>
        <v>0</v>
      </c>
      <c r="AE129" s="18">
        <f t="shared" si="50"/>
        <v>0</v>
      </c>
      <c r="AF129" s="18">
        <f t="shared" si="50"/>
        <v>0</v>
      </c>
      <c r="AG129" s="18">
        <f t="shared" si="50"/>
        <v>0</v>
      </c>
      <c r="AH129" s="18">
        <f t="shared" si="50"/>
        <v>0</v>
      </c>
      <c r="AI129" s="18">
        <f t="shared" si="50"/>
        <v>0</v>
      </c>
    </row>
    <row r="130" spans="1:35" s="28" customFormat="1" ht="18.75" customHeight="1">
      <c r="A130" s="27" t="s">
        <v>73</v>
      </c>
      <c r="B130" s="13" t="s">
        <v>74</v>
      </c>
      <c r="C130" s="18">
        <f>C131+C132+C135+C136+C133+C134</f>
        <v>446100</v>
      </c>
      <c r="D130" s="18">
        <f aca="true" t="shared" si="51" ref="D130:W130">D131+D132+D135+D136+D133+D134</f>
        <v>166049</v>
      </c>
      <c r="E130" s="18">
        <f t="shared" si="51"/>
        <v>2948</v>
      </c>
      <c r="F130" s="18">
        <f t="shared" si="51"/>
        <v>0</v>
      </c>
      <c r="G130" s="18">
        <f t="shared" si="51"/>
        <v>0</v>
      </c>
      <c r="H130" s="18">
        <f t="shared" si="51"/>
        <v>0</v>
      </c>
      <c r="I130" s="18">
        <f t="shared" si="51"/>
        <v>0</v>
      </c>
      <c r="J130" s="18">
        <f t="shared" si="51"/>
        <v>0</v>
      </c>
      <c r="K130" s="18">
        <f t="shared" si="51"/>
        <v>0</v>
      </c>
      <c r="L130" s="18">
        <f t="shared" si="51"/>
        <v>0</v>
      </c>
      <c r="M130" s="18">
        <f t="shared" si="51"/>
        <v>446100</v>
      </c>
      <c r="N130" s="18">
        <f t="shared" si="51"/>
        <v>0</v>
      </c>
      <c r="O130" s="18">
        <f t="shared" si="51"/>
        <v>0</v>
      </c>
      <c r="P130" s="18">
        <f t="shared" si="51"/>
        <v>0</v>
      </c>
      <c r="Q130" s="18">
        <f t="shared" si="51"/>
        <v>0</v>
      </c>
      <c r="R130" s="18">
        <f t="shared" si="51"/>
        <v>0</v>
      </c>
      <c r="S130" s="18">
        <f t="shared" si="51"/>
        <v>0</v>
      </c>
      <c r="T130" s="18">
        <f t="shared" si="51"/>
        <v>0</v>
      </c>
      <c r="U130" s="18">
        <f t="shared" si="51"/>
        <v>0</v>
      </c>
      <c r="V130" s="18">
        <f t="shared" si="51"/>
        <v>0</v>
      </c>
      <c r="W130" s="18">
        <f t="shared" si="51"/>
        <v>0</v>
      </c>
      <c r="X130" s="18">
        <f t="shared" si="45"/>
        <v>0</v>
      </c>
      <c r="Y130" s="18">
        <f t="shared" si="49"/>
        <v>446100</v>
      </c>
      <c r="Z130" s="18">
        <f t="shared" si="49"/>
        <v>166049</v>
      </c>
      <c r="AA130" s="18">
        <f t="shared" si="49"/>
        <v>2948</v>
      </c>
      <c r="AB130" s="18">
        <f t="shared" si="49"/>
        <v>0</v>
      </c>
      <c r="AC130" s="18">
        <f t="shared" si="46"/>
        <v>0</v>
      </c>
      <c r="AD130" s="18">
        <f>H130+S130</f>
        <v>0</v>
      </c>
      <c r="AE130" s="18">
        <f>I130+T130</f>
        <v>0</v>
      </c>
      <c r="AF130" s="18">
        <f>J130+U130</f>
        <v>0</v>
      </c>
      <c r="AG130" s="18">
        <f>K130+V130</f>
        <v>0</v>
      </c>
      <c r="AH130" s="18">
        <f t="shared" si="35"/>
        <v>0</v>
      </c>
      <c r="AI130" s="18">
        <f t="shared" si="35"/>
        <v>446100</v>
      </c>
    </row>
    <row r="131" spans="1:35" s="23" customFormat="1" ht="30" customHeight="1" hidden="1">
      <c r="A131" s="29" t="s">
        <v>17</v>
      </c>
      <c r="B131" s="4" t="s">
        <v>186</v>
      </c>
      <c r="C131" s="18"/>
      <c r="D131" s="61"/>
      <c r="E131" s="61"/>
      <c r="F131" s="18">
        <f aca="true" t="shared" si="52" ref="F131:F136">G131+J131</f>
        <v>0</v>
      </c>
      <c r="G131" s="61"/>
      <c r="H131" s="61"/>
      <c r="I131" s="61"/>
      <c r="J131" s="61"/>
      <c r="K131" s="61"/>
      <c r="L131" s="61"/>
      <c r="M131" s="18">
        <f t="shared" si="47"/>
        <v>0</v>
      </c>
      <c r="N131" s="61"/>
      <c r="O131" s="61"/>
      <c r="P131" s="61"/>
      <c r="Q131" s="18">
        <f aca="true" t="shared" si="53" ref="Q131:Q136">R131+U131</f>
        <v>0</v>
      </c>
      <c r="R131" s="61"/>
      <c r="S131" s="61"/>
      <c r="T131" s="61"/>
      <c r="U131" s="61"/>
      <c r="V131" s="61"/>
      <c r="W131" s="61"/>
      <c r="X131" s="18">
        <f t="shared" si="45"/>
        <v>0</v>
      </c>
      <c r="Y131" s="18">
        <f aca="true" t="shared" si="54" ref="Y131:AB175">C131+N131</f>
        <v>0</v>
      </c>
      <c r="Z131" s="18">
        <f t="shared" si="54"/>
        <v>0</v>
      </c>
      <c r="AA131" s="18">
        <f t="shared" si="54"/>
        <v>0</v>
      </c>
      <c r="AB131" s="18">
        <f t="shared" si="54"/>
        <v>0</v>
      </c>
      <c r="AC131" s="18">
        <f aca="true" t="shared" si="55" ref="AC131:AC150">G131+R131</f>
        <v>0</v>
      </c>
      <c r="AD131" s="18">
        <f t="shared" si="34"/>
        <v>0</v>
      </c>
      <c r="AE131" s="18">
        <f t="shared" si="34"/>
        <v>0</v>
      </c>
      <c r="AF131" s="18">
        <f t="shared" si="34"/>
        <v>0</v>
      </c>
      <c r="AG131" s="18">
        <f t="shared" si="34"/>
        <v>0</v>
      </c>
      <c r="AH131" s="18">
        <f t="shared" si="35"/>
        <v>0</v>
      </c>
      <c r="AI131" s="18">
        <f t="shared" si="35"/>
        <v>0</v>
      </c>
    </row>
    <row r="132" spans="1:35" s="23" customFormat="1" ht="21.75" customHeight="1">
      <c r="A132" s="29" t="s">
        <v>29</v>
      </c>
      <c r="B132" s="4" t="s">
        <v>30</v>
      </c>
      <c r="C132" s="18">
        <v>287680</v>
      </c>
      <c r="D132" s="61">
        <v>166049</v>
      </c>
      <c r="E132" s="61">
        <v>2948</v>
      </c>
      <c r="F132" s="18">
        <f t="shared" si="52"/>
        <v>0</v>
      </c>
      <c r="G132" s="61"/>
      <c r="H132" s="61"/>
      <c r="I132" s="61"/>
      <c r="J132" s="61"/>
      <c r="K132" s="61"/>
      <c r="L132" s="61"/>
      <c r="M132" s="18">
        <f t="shared" si="47"/>
        <v>287680</v>
      </c>
      <c r="N132" s="61"/>
      <c r="O132" s="61"/>
      <c r="P132" s="61"/>
      <c r="Q132" s="18">
        <f t="shared" si="53"/>
        <v>0</v>
      </c>
      <c r="R132" s="61"/>
      <c r="S132" s="61"/>
      <c r="T132" s="61"/>
      <c r="U132" s="61"/>
      <c r="V132" s="61"/>
      <c r="W132" s="61"/>
      <c r="X132" s="18">
        <f t="shared" si="45"/>
        <v>0</v>
      </c>
      <c r="Y132" s="18">
        <f t="shared" si="54"/>
        <v>287680</v>
      </c>
      <c r="Z132" s="18">
        <f t="shared" si="54"/>
        <v>166049</v>
      </c>
      <c r="AA132" s="18">
        <f t="shared" si="54"/>
        <v>2948</v>
      </c>
      <c r="AB132" s="18">
        <f t="shared" si="54"/>
        <v>0</v>
      </c>
      <c r="AC132" s="18">
        <f t="shared" si="55"/>
        <v>0</v>
      </c>
      <c r="AD132" s="18">
        <f t="shared" si="34"/>
        <v>0</v>
      </c>
      <c r="AE132" s="18">
        <f t="shared" si="34"/>
        <v>0</v>
      </c>
      <c r="AF132" s="18">
        <f t="shared" si="34"/>
        <v>0</v>
      </c>
      <c r="AG132" s="18">
        <f t="shared" si="34"/>
        <v>0</v>
      </c>
      <c r="AH132" s="18">
        <f t="shared" si="35"/>
        <v>0</v>
      </c>
      <c r="AI132" s="18">
        <f t="shared" si="35"/>
        <v>287680</v>
      </c>
    </row>
    <row r="133" spans="1:35" s="23" customFormat="1" ht="24.75" customHeight="1">
      <c r="A133" s="29" t="s">
        <v>199</v>
      </c>
      <c r="B133" s="4" t="s">
        <v>200</v>
      </c>
      <c r="C133" s="18">
        <v>9430</v>
      </c>
      <c r="D133" s="61"/>
      <c r="E133" s="61"/>
      <c r="F133" s="18">
        <f t="shared" si="52"/>
        <v>0</v>
      </c>
      <c r="G133" s="61"/>
      <c r="H133" s="61"/>
      <c r="I133" s="61"/>
      <c r="J133" s="61"/>
      <c r="K133" s="61"/>
      <c r="L133" s="61"/>
      <c r="M133" s="18">
        <f>C133+F133</f>
        <v>9430</v>
      </c>
      <c r="N133" s="61"/>
      <c r="O133" s="61"/>
      <c r="P133" s="61"/>
      <c r="Q133" s="18">
        <f t="shared" si="53"/>
        <v>0</v>
      </c>
      <c r="R133" s="61"/>
      <c r="S133" s="61"/>
      <c r="T133" s="61"/>
      <c r="U133" s="61"/>
      <c r="V133" s="61"/>
      <c r="W133" s="61"/>
      <c r="X133" s="18">
        <f t="shared" si="45"/>
        <v>0</v>
      </c>
      <c r="Y133" s="18">
        <f aca="true" t="shared" si="56" ref="Y133:AB134">C133+N133</f>
        <v>9430</v>
      </c>
      <c r="Z133" s="18">
        <f t="shared" si="56"/>
        <v>0</v>
      </c>
      <c r="AA133" s="18">
        <f t="shared" si="56"/>
        <v>0</v>
      </c>
      <c r="AB133" s="18">
        <f t="shared" si="56"/>
        <v>0</v>
      </c>
      <c r="AC133" s="18">
        <f t="shared" si="55"/>
        <v>0</v>
      </c>
      <c r="AD133" s="18">
        <f aca="true" t="shared" si="57" ref="AD133:AI133">H133+S133</f>
        <v>0</v>
      </c>
      <c r="AE133" s="18">
        <f t="shared" si="57"/>
        <v>0</v>
      </c>
      <c r="AF133" s="18">
        <f t="shared" si="57"/>
        <v>0</v>
      </c>
      <c r="AG133" s="18">
        <f t="shared" si="57"/>
        <v>0</v>
      </c>
      <c r="AH133" s="18">
        <f t="shared" si="57"/>
        <v>0</v>
      </c>
      <c r="AI133" s="18">
        <f t="shared" si="57"/>
        <v>9430</v>
      </c>
    </row>
    <row r="134" spans="1:35" s="23" customFormat="1" ht="33.75" customHeight="1">
      <c r="A134" s="29" t="s">
        <v>255</v>
      </c>
      <c r="B134" s="4" t="s">
        <v>256</v>
      </c>
      <c r="C134" s="18">
        <v>58319</v>
      </c>
      <c r="D134" s="61"/>
      <c r="E134" s="61"/>
      <c r="F134" s="18">
        <f t="shared" si="52"/>
        <v>0</v>
      </c>
      <c r="G134" s="61"/>
      <c r="H134" s="61"/>
      <c r="I134" s="61"/>
      <c r="J134" s="61"/>
      <c r="K134" s="61"/>
      <c r="L134" s="61"/>
      <c r="M134" s="18">
        <f>C134+F134</f>
        <v>58319</v>
      </c>
      <c r="N134" s="61"/>
      <c r="O134" s="61"/>
      <c r="P134" s="61"/>
      <c r="Q134" s="18">
        <f t="shared" si="53"/>
        <v>0</v>
      </c>
      <c r="R134" s="61"/>
      <c r="S134" s="61"/>
      <c r="T134" s="61"/>
      <c r="U134" s="61"/>
      <c r="V134" s="61"/>
      <c r="W134" s="61"/>
      <c r="X134" s="18">
        <f>N134+Q134</f>
        <v>0</v>
      </c>
      <c r="Y134" s="18">
        <f t="shared" si="56"/>
        <v>58319</v>
      </c>
      <c r="Z134" s="18">
        <f t="shared" si="56"/>
        <v>0</v>
      </c>
      <c r="AA134" s="18">
        <f t="shared" si="56"/>
        <v>0</v>
      </c>
      <c r="AB134" s="18">
        <f t="shared" si="56"/>
        <v>0</v>
      </c>
      <c r="AC134" s="18">
        <f aca="true" t="shared" si="58" ref="AC134:AI134">G134+R134</f>
        <v>0</v>
      </c>
      <c r="AD134" s="18">
        <f t="shared" si="58"/>
        <v>0</v>
      </c>
      <c r="AE134" s="18">
        <f t="shared" si="58"/>
        <v>0</v>
      </c>
      <c r="AF134" s="18">
        <f t="shared" si="58"/>
        <v>0</v>
      </c>
      <c r="AG134" s="18">
        <f t="shared" si="58"/>
        <v>0</v>
      </c>
      <c r="AH134" s="18">
        <f t="shared" si="58"/>
        <v>0</v>
      </c>
      <c r="AI134" s="18">
        <f t="shared" si="58"/>
        <v>58319</v>
      </c>
    </row>
    <row r="135" spans="1:35" s="23" customFormat="1" ht="30.75" customHeight="1" hidden="1">
      <c r="A135" s="29" t="s">
        <v>21</v>
      </c>
      <c r="B135" s="4" t="s">
        <v>18</v>
      </c>
      <c r="C135" s="18"/>
      <c r="D135" s="61"/>
      <c r="E135" s="61"/>
      <c r="F135" s="18">
        <f t="shared" si="52"/>
        <v>0</v>
      </c>
      <c r="G135" s="61"/>
      <c r="H135" s="61"/>
      <c r="I135" s="61"/>
      <c r="J135" s="61"/>
      <c r="K135" s="61"/>
      <c r="L135" s="61"/>
      <c r="M135" s="18">
        <f t="shared" si="47"/>
        <v>0</v>
      </c>
      <c r="N135" s="61"/>
      <c r="O135" s="61"/>
      <c r="P135" s="61"/>
      <c r="Q135" s="18">
        <f t="shared" si="53"/>
        <v>0</v>
      </c>
      <c r="R135" s="61"/>
      <c r="S135" s="61"/>
      <c r="T135" s="61"/>
      <c r="U135" s="61"/>
      <c r="V135" s="61"/>
      <c r="W135" s="61"/>
      <c r="X135" s="18">
        <f t="shared" si="45"/>
        <v>0</v>
      </c>
      <c r="Y135" s="18">
        <f t="shared" si="54"/>
        <v>0</v>
      </c>
      <c r="Z135" s="18">
        <f t="shared" si="54"/>
        <v>0</v>
      </c>
      <c r="AA135" s="18">
        <f t="shared" si="54"/>
        <v>0</v>
      </c>
      <c r="AB135" s="18">
        <f t="shared" si="54"/>
        <v>0</v>
      </c>
      <c r="AC135" s="18">
        <f t="shared" si="55"/>
        <v>0</v>
      </c>
      <c r="AD135" s="18">
        <f t="shared" si="34"/>
        <v>0</v>
      </c>
      <c r="AE135" s="18">
        <f t="shared" si="34"/>
        <v>0</v>
      </c>
      <c r="AF135" s="18">
        <f t="shared" si="34"/>
        <v>0</v>
      </c>
      <c r="AG135" s="18">
        <f t="shared" si="34"/>
        <v>0</v>
      </c>
      <c r="AH135" s="18">
        <f t="shared" si="35"/>
        <v>0</v>
      </c>
      <c r="AI135" s="18">
        <f t="shared" si="35"/>
        <v>0</v>
      </c>
    </row>
    <row r="136" spans="1:35" s="23" customFormat="1" ht="19.5" customHeight="1">
      <c r="A136" s="29" t="s">
        <v>19</v>
      </c>
      <c r="B136" s="4" t="s">
        <v>20</v>
      </c>
      <c r="C136" s="18">
        <v>90671</v>
      </c>
      <c r="D136" s="61"/>
      <c r="E136" s="61"/>
      <c r="F136" s="18">
        <f t="shared" si="52"/>
        <v>0</v>
      </c>
      <c r="G136" s="61"/>
      <c r="H136" s="61"/>
      <c r="I136" s="61"/>
      <c r="J136" s="61"/>
      <c r="K136" s="61"/>
      <c r="L136" s="61"/>
      <c r="M136" s="18">
        <f t="shared" si="47"/>
        <v>90671</v>
      </c>
      <c r="N136" s="61"/>
      <c r="O136" s="61"/>
      <c r="P136" s="61"/>
      <c r="Q136" s="18">
        <f t="shared" si="53"/>
        <v>0</v>
      </c>
      <c r="R136" s="61"/>
      <c r="S136" s="61"/>
      <c r="T136" s="61"/>
      <c r="U136" s="61"/>
      <c r="V136" s="61"/>
      <c r="W136" s="61"/>
      <c r="X136" s="18">
        <f t="shared" si="45"/>
        <v>0</v>
      </c>
      <c r="Y136" s="18">
        <f t="shared" si="54"/>
        <v>90671</v>
      </c>
      <c r="Z136" s="18">
        <f t="shared" si="54"/>
        <v>0</v>
      </c>
      <c r="AA136" s="18">
        <f t="shared" si="54"/>
        <v>0</v>
      </c>
      <c r="AB136" s="18">
        <f t="shared" si="54"/>
        <v>0</v>
      </c>
      <c r="AC136" s="18">
        <f t="shared" si="55"/>
        <v>0</v>
      </c>
      <c r="AD136" s="18">
        <f t="shared" si="34"/>
        <v>0</v>
      </c>
      <c r="AE136" s="18">
        <f t="shared" si="34"/>
        <v>0</v>
      </c>
      <c r="AF136" s="18">
        <f t="shared" si="34"/>
        <v>0</v>
      </c>
      <c r="AG136" s="18">
        <f t="shared" si="34"/>
        <v>0</v>
      </c>
      <c r="AH136" s="18">
        <f t="shared" si="35"/>
        <v>0</v>
      </c>
      <c r="AI136" s="18">
        <f t="shared" si="35"/>
        <v>90671</v>
      </c>
    </row>
    <row r="137" spans="1:35" s="23" customFormat="1" ht="18.75" customHeight="1">
      <c r="A137" s="31" t="s">
        <v>242</v>
      </c>
      <c r="B137" s="13" t="s">
        <v>243</v>
      </c>
      <c r="C137" s="18">
        <f>C138</f>
        <v>0</v>
      </c>
      <c r="D137" s="18">
        <f aca="true" t="shared" si="59" ref="D137:W137">D138</f>
        <v>0</v>
      </c>
      <c r="E137" s="18">
        <f t="shared" si="59"/>
        <v>0</v>
      </c>
      <c r="F137" s="18">
        <f t="shared" si="59"/>
        <v>69809</v>
      </c>
      <c r="G137" s="18">
        <f t="shared" si="59"/>
        <v>0</v>
      </c>
      <c r="H137" s="18">
        <f t="shared" si="59"/>
        <v>0</v>
      </c>
      <c r="I137" s="18">
        <f t="shared" si="59"/>
        <v>0</v>
      </c>
      <c r="J137" s="18">
        <f t="shared" si="59"/>
        <v>69809</v>
      </c>
      <c r="K137" s="18">
        <f t="shared" si="59"/>
        <v>69809</v>
      </c>
      <c r="L137" s="18">
        <f t="shared" si="59"/>
        <v>0</v>
      </c>
      <c r="M137" s="18">
        <f t="shared" si="47"/>
        <v>69809</v>
      </c>
      <c r="N137" s="18">
        <f t="shared" si="59"/>
        <v>0</v>
      </c>
      <c r="O137" s="18">
        <f t="shared" si="59"/>
        <v>0</v>
      </c>
      <c r="P137" s="18">
        <f t="shared" si="59"/>
        <v>0</v>
      </c>
      <c r="Q137" s="18">
        <f t="shared" si="59"/>
        <v>0</v>
      </c>
      <c r="R137" s="18">
        <f t="shared" si="59"/>
        <v>0</v>
      </c>
      <c r="S137" s="18">
        <f t="shared" si="59"/>
        <v>0</v>
      </c>
      <c r="T137" s="18">
        <f t="shared" si="59"/>
        <v>0</v>
      </c>
      <c r="U137" s="18">
        <f t="shared" si="59"/>
        <v>0</v>
      </c>
      <c r="V137" s="18">
        <f t="shared" si="59"/>
        <v>0</v>
      </c>
      <c r="W137" s="18">
        <f t="shared" si="59"/>
        <v>0</v>
      </c>
      <c r="X137" s="18">
        <f>N137+Q137</f>
        <v>0</v>
      </c>
      <c r="Y137" s="18">
        <f t="shared" si="54"/>
        <v>0</v>
      </c>
      <c r="Z137" s="18">
        <f t="shared" si="54"/>
        <v>0</v>
      </c>
      <c r="AA137" s="18">
        <f t="shared" si="54"/>
        <v>0</v>
      </c>
      <c r="AB137" s="18">
        <f t="shared" si="54"/>
        <v>69809</v>
      </c>
      <c r="AC137" s="18">
        <f t="shared" si="55"/>
        <v>0</v>
      </c>
      <c r="AD137" s="18">
        <f aca="true" t="shared" si="60" ref="AD137:AI138">H137+S137</f>
        <v>0</v>
      </c>
      <c r="AE137" s="18">
        <f t="shared" si="60"/>
        <v>0</v>
      </c>
      <c r="AF137" s="18">
        <f t="shared" si="60"/>
        <v>69809</v>
      </c>
      <c r="AG137" s="18">
        <f t="shared" si="60"/>
        <v>69809</v>
      </c>
      <c r="AH137" s="18">
        <f t="shared" si="60"/>
        <v>0</v>
      </c>
      <c r="AI137" s="18">
        <f t="shared" si="60"/>
        <v>69809</v>
      </c>
    </row>
    <row r="138" spans="1:35" s="23" customFormat="1" ht="17.25" customHeight="1">
      <c r="A138" s="29" t="s">
        <v>219</v>
      </c>
      <c r="B138" s="4" t="s">
        <v>220</v>
      </c>
      <c r="C138" s="18"/>
      <c r="D138" s="61"/>
      <c r="E138" s="61"/>
      <c r="F138" s="18">
        <f>G138+J138</f>
        <v>69809</v>
      </c>
      <c r="G138" s="18"/>
      <c r="H138" s="18"/>
      <c r="I138" s="18"/>
      <c r="J138" s="18">
        <v>69809</v>
      </c>
      <c r="K138" s="18">
        <v>69809</v>
      </c>
      <c r="L138" s="18"/>
      <c r="M138" s="18">
        <f t="shared" si="47"/>
        <v>69809</v>
      </c>
      <c r="N138" s="18"/>
      <c r="O138" s="18"/>
      <c r="P138" s="18"/>
      <c r="Q138" s="18">
        <f>R138+U138</f>
        <v>0</v>
      </c>
      <c r="R138" s="18"/>
      <c r="S138" s="18"/>
      <c r="T138" s="18"/>
      <c r="U138" s="18"/>
      <c r="V138" s="18"/>
      <c r="W138" s="18"/>
      <c r="X138" s="18">
        <f>N138+Q138</f>
        <v>0</v>
      </c>
      <c r="Y138" s="18">
        <f t="shared" si="54"/>
        <v>0</v>
      </c>
      <c r="Z138" s="18">
        <f t="shared" si="54"/>
        <v>0</v>
      </c>
      <c r="AA138" s="18">
        <f t="shared" si="54"/>
        <v>0</v>
      </c>
      <c r="AB138" s="18">
        <f t="shared" si="54"/>
        <v>69809</v>
      </c>
      <c r="AC138" s="18">
        <f t="shared" si="55"/>
        <v>0</v>
      </c>
      <c r="AD138" s="18">
        <f t="shared" si="60"/>
        <v>0</v>
      </c>
      <c r="AE138" s="18">
        <f t="shared" si="60"/>
        <v>0</v>
      </c>
      <c r="AF138" s="18">
        <f t="shared" si="60"/>
        <v>69809</v>
      </c>
      <c r="AG138" s="18">
        <f t="shared" si="60"/>
        <v>69809</v>
      </c>
      <c r="AH138" s="18">
        <f t="shared" si="60"/>
        <v>0</v>
      </c>
      <c r="AI138" s="18">
        <f t="shared" si="60"/>
        <v>69809</v>
      </c>
    </row>
    <row r="139" spans="1:35" s="23" customFormat="1" ht="33" customHeight="1" hidden="1">
      <c r="A139" s="31" t="s">
        <v>236</v>
      </c>
      <c r="B139" s="13" t="s">
        <v>238</v>
      </c>
      <c r="C139" s="18">
        <f>C140</f>
        <v>0</v>
      </c>
      <c r="D139" s="18">
        <f aca="true" t="shared" si="61" ref="D139:W139">D140</f>
        <v>0</v>
      </c>
      <c r="E139" s="18">
        <f t="shared" si="61"/>
        <v>0</v>
      </c>
      <c r="F139" s="18">
        <f t="shared" si="61"/>
        <v>0</v>
      </c>
      <c r="G139" s="18">
        <f t="shared" si="61"/>
        <v>0</v>
      </c>
      <c r="H139" s="18">
        <f t="shared" si="61"/>
        <v>0</v>
      </c>
      <c r="I139" s="18">
        <f t="shared" si="61"/>
        <v>0</v>
      </c>
      <c r="J139" s="18">
        <f t="shared" si="61"/>
        <v>0</v>
      </c>
      <c r="K139" s="18">
        <f t="shared" si="61"/>
        <v>0</v>
      </c>
      <c r="L139" s="18">
        <f t="shared" si="61"/>
        <v>0</v>
      </c>
      <c r="M139" s="18">
        <f t="shared" si="47"/>
        <v>0</v>
      </c>
      <c r="N139" s="18">
        <f t="shared" si="61"/>
        <v>0</v>
      </c>
      <c r="O139" s="18">
        <f t="shared" si="61"/>
        <v>0</v>
      </c>
      <c r="P139" s="18">
        <f t="shared" si="61"/>
        <v>0</v>
      </c>
      <c r="Q139" s="18">
        <f t="shared" si="61"/>
        <v>0</v>
      </c>
      <c r="R139" s="18">
        <f t="shared" si="61"/>
        <v>0</v>
      </c>
      <c r="S139" s="18">
        <f t="shared" si="61"/>
        <v>0</v>
      </c>
      <c r="T139" s="18">
        <f t="shared" si="61"/>
        <v>0</v>
      </c>
      <c r="U139" s="18">
        <f t="shared" si="61"/>
        <v>0</v>
      </c>
      <c r="V139" s="18">
        <f t="shared" si="61"/>
        <v>0</v>
      </c>
      <c r="W139" s="18">
        <f t="shared" si="61"/>
        <v>0</v>
      </c>
      <c r="X139" s="18">
        <f>N139+Q139</f>
        <v>0</v>
      </c>
      <c r="Y139" s="18">
        <f t="shared" si="54"/>
        <v>0</v>
      </c>
      <c r="Z139" s="18">
        <f t="shared" si="54"/>
        <v>0</v>
      </c>
      <c r="AA139" s="18">
        <f t="shared" si="54"/>
        <v>0</v>
      </c>
      <c r="AB139" s="18">
        <f t="shared" si="54"/>
        <v>0</v>
      </c>
      <c r="AC139" s="18">
        <f t="shared" si="55"/>
        <v>0</v>
      </c>
      <c r="AD139" s="18">
        <f aca="true" t="shared" si="62" ref="AD139:AI140">H139+S139</f>
        <v>0</v>
      </c>
      <c r="AE139" s="18">
        <f t="shared" si="62"/>
        <v>0</v>
      </c>
      <c r="AF139" s="18">
        <f t="shared" si="62"/>
        <v>0</v>
      </c>
      <c r="AG139" s="18">
        <f t="shared" si="62"/>
        <v>0</v>
      </c>
      <c r="AH139" s="18">
        <f t="shared" si="62"/>
        <v>0</v>
      </c>
      <c r="AI139" s="18">
        <f t="shared" si="62"/>
        <v>0</v>
      </c>
    </row>
    <row r="140" spans="1:35" s="23" customFormat="1" ht="33" customHeight="1" hidden="1">
      <c r="A140" s="29" t="s">
        <v>237</v>
      </c>
      <c r="B140" s="4" t="s">
        <v>239</v>
      </c>
      <c r="C140" s="18"/>
      <c r="D140" s="61"/>
      <c r="E140" s="61"/>
      <c r="F140" s="18">
        <f>G140+J140</f>
        <v>0</v>
      </c>
      <c r="G140" s="18"/>
      <c r="H140" s="18"/>
      <c r="I140" s="18"/>
      <c r="J140" s="18"/>
      <c r="K140" s="18"/>
      <c r="L140" s="18"/>
      <c r="M140" s="18">
        <f t="shared" si="47"/>
        <v>0</v>
      </c>
      <c r="N140" s="18"/>
      <c r="O140" s="18"/>
      <c r="P140" s="18"/>
      <c r="Q140" s="18">
        <f aca="true" t="shared" si="63" ref="Q140:Q148">R140+U140</f>
        <v>0</v>
      </c>
      <c r="R140" s="18"/>
      <c r="S140" s="18"/>
      <c r="T140" s="18"/>
      <c r="U140" s="18"/>
      <c r="V140" s="18"/>
      <c r="W140" s="18"/>
      <c r="X140" s="18">
        <f>N140+Q140</f>
        <v>0</v>
      </c>
      <c r="Y140" s="18">
        <f t="shared" si="54"/>
        <v>0</v>
      </c>
      <c r="Z140" s="18">
        <f t="shared" si="54"/>
        <v>0</v>
      </c>
      <c r="AA140" s="18">
        <f t="shared" si="54"/>
        <v>0</v>
      </c>
      <c r="AB140" s="18">
        <f t="shared" si="54"/>
        <v>0</v>
      </c>
      <c r="AC140" s="18">
        <f t="shared" si="55"/>
        <v>0</v>
      </c>
      <c r="AD140" s="18">
        <f t="shared" si="62"/>
        <v>0</v>
      </c>
      <c r="AE140" s="18">
        <f t="shared" si="62"/>
        <v>0</v>
      </c>
      <c r="AF140" s="18">
        <f t="shared" si="62"/>
        <v>0</v>
      </c>
      <c r="AG140" s="18">
        <f t="shared" si="62"/>
        <v>0</v>
      </c>
      <c r="AH140" s="18">
        <f t="shared" si="62"/>
        <v>0</v>
      </c>
      <c r="AI140" s="18">
        <f t="shared" si="62"/>
        <v>0</v>
      </c>
    </row>
    <row r="141" spans="1:35" s="28" customFormat="1" ht="21.75" customHeight="1">
      <c r="A141" s="27" t="s">
        <v>75</v>
      </c>
      <c r="B141" s="13" t="s">
        <v>76</v>
      </c>
      <c r="C141" s="18">
        <f>C143+C145</f>
        <v>661000</v>
      </c>
      <c r="D141" s="18">
        <f aca="true" t="shared" si="64" ref="D141:W141">D143+D145</f>
        <v>0</v>
      </c>
      <c r="E141" s="18">
        <f t="shared" si="64"/>
        <v>0</v>
      </c>
      <c r="F141" s="18">
        <f t="shared" si="64"/>
        <v>0</v>
      </c>
      <c r="G141" s="18">
        <f t="shared" si="64"/>
        <v>0</v>
      </c>
      <c r="H141" s="18">
        <f t="shared" si="64"/>
        <v>0</v>
      </c>
      <c r="I141" s="18">
        <f t="shared" si="64"/>
        <v>0</v>
      </c>
      <c r="J141" s="18">
        <f t="shared" si="64"/>
        <v>0</v>
      </c>
      <c r="K141" s="18">
        <f t="shared" si="64"/>
        <v>0</v>
      </c>
      <c r="L141" s="18">
        <f t="shared" si="64"/>
        <v>0</v>
      </c>
      <c r="M141" s="18">
        <f t="shared" si="47"/>
        <v>661000</v>
      </c>
      <c r="N141" s="18">
        <f t="shared" si="64"/>
        <v>0</v>
      </c>
      <c r="O141" s="18">
        <f t="shared" si="64"/>
        <v>0</v>
      </c>
      <c r="P141" s="18">
        <f t="shared" si="64"/>
        <v>0</v>
      </c>
      <c r="Q141" s="18">
        <f t="shared" si="63"/>
        <v>0</v>
      </c>
      <c r="R141" s="18">
        <f t="shared" si="64"/>
        <v>0</v>
      </c>
      <c r="S141" s="18">
        <f t="shared" si="64"/>
        <v>0</v>
      </c>
      <c r="T141" s="18">
        <f t="shared" si="64"/>
        <v>0</v>
      </c>
      <c r="U141" s="18">
        <f t="shared" si="64"/>
        <v>0</v>
      </c>
      <c r="V141" s="18">
        <f t="shared" si="64"/>
        <v>0</v>
      </c>
      <c r="W141" s="18">
        <f t="shared" si="64"/>
        <v>0</v>
      </c>
      <c r="X141" s="18">
        <f t="shared" si="45"/>
        <v>0</v>
      </c>
      <c r="Y141" s="18">
        <f t="shared" si="54"/>
        <v>661000</v>
      </c>
      <c r="Z141" s="18">
        <f t="shared" si="54"/>
        <v>0</v>
      </c>
      <c r="AA141" s="18">
        <f t="shared" si="54"/>
        <v>0</v>
      </c>
      <c r="AB141" s="18">
        <f t="shared" si="54"/>
        <v>0</v>
      </c>
      <c r="AC141" s="18">
        <f t="shared" si="55"/>
        <v>0</v>
      </c>
      <c r="AD141" s="18">
        <f t="shared" si="34"/>
        <v>0</v>
      </c>
      <c r="AE141" s="18">
        <f t="shared" si="34"/>
        <v>0</v>
      </c>
      <c r="AF141" s="18">
        <f t="shared" si="34"/>
        <v>0</v>
      </c>
      <c r="AG141" s="18">
        <f t="shared" si="34"/>
        <v>0</v>
      </c>
      <c r="AH141" s="18">
        <f t="shared" si="35"/>
        <v>0</v>
      </c>
      <c r="AI141" s="18">
        <f t="shared" si="35"/>
        <v>661000</v>
      </c>
    </row>
    <row r="142" spans="1:35" s="28" customFormat="1" ht="20.25" customHeight="1">
      <c r="A142" s="105" t="s">
        <v>129</v>
      </c>
      <c r="B142" s="105"/>
      <c r="C142" s="18">
        <f aca="true" t="shared" si="65" ref="C142:W142">C144+C146</f>
        <v>661000</v>
      </c>
      <c r="D142" s="18">
        <f t="shared" si="65"/>
        <v>0</v>
      </c>
      <c r="E142" s="18">
        <f t="shared" si="65"/>
        <v>0</v>
      </c>
      <c r="F142" s="18">
        <f t="shared" si="65"/>
        <v>0</v>
      </c>
      <c r="G142" s="18">
        <f t="shared" si="65"/>
        <v>0</v>
      </c>
      <c r="H142" s="18">
        <f t="shared" si="65"/>
        <v>0</v>
      </c>
      <c r="I142" s="18">
        <f t="shared" si="65"/>
        <v>0</v>
      </c>
      <c r="J142" s="18">
        <f t="shared" si="65"/>
        <v>0</v>
      </c>
      <c r="K142" s="18">
        <f t="shared" si="65"/>
        <v>0</v>
      </c>
      <c r="L142" s="18">
        <f t="shared" si="65"/>
        <v>0</v>
      </c>
      <c r="M142" s="18">
        <f t="shared" si="47"/>
        <v>661000</v>
      </c>
      <c r="N142" s="18">
        <f t="shared" si="65"/>
        <v>0</v>
      </c>
      <c r="O142" s="18">
        <f t="shared" si="65"/>
        <v>0</v>
      </c>
      <c r="P142" s="18">
        <f t="shared" si="65"/>
        <v>0</v>
      </c>
      <c r="Q142" s="18">
        <f t="shared" si="63"/>
        <v>0</v>
      </c>
      <c r="R142" s="18">
        <f t="shared" si="65"/>
        <v>0</v>
      </c>
      <c r="S142" s="18">
        <f t="shared" si="65"/>
        <v>0</v>
      </c>
      <c r="T142" s="18">
        <f t="shared" si="65"/>
        <v>0</v>
      </c>
      <c r="U142" s="18">
        <f t="shared" si="65"/>
        <v>0</v>
      </c>
      <c r="V142" s="18">
        <f t="shared" si="65"/>
        <v>0</v>
      </c>
      <c r="W142" s="18">
        <f t="shared" si="65"/>
        <v>0</v>
      </c>
      <c r="X142" s="18">
        <f t="shared" si="45"/>
        <v>0</v>
      </c>
      <c r="Y142" s="18">
        <f t="shared" si="54"/>
        <v>661000</v>
      </c>
      <c r="Z142" s="18">
        <f t="shared" si="54"/>
        <v>0</v>
      </c>
      <c r="AA142" s="18">
        <f t="shared" si="54"/>
        <v>0</v>
      </c>
      <c r="AB142" s="18">
        <f t="shared" si="54"/>
        <v>0</v>
      </c>
      <c r="AC142" s="18">
        <f t="shared" si="55"/>
        <v>0</v>
      </c>
      <c r="AD142" s="18">
        <f t="shared" si="34"/>
        <v>0</v>
      </c>
      <c r="AE142" s="18">
        <f t="shared" si="34"/>
        <v>0</v>
      </c>
      <c r="AF142" s="18">
        <f t="shared" si="34"/>
        <v>0</v>
      </c>
      <c r="AG142" s="18">
        <f t="shared" si="34"/>
        <v>0</v>
      </c>
      <c r="AH142" s="18">
        <f t="shared" si="35"/>
        <v>0</v>
      </c>
      <c r="AI142" s="18">
        <f t="shared" si="35"/>
        <v>661000</v>
      </c>
    </row>
    <row r="143" spans="1:35" s="32" customFormat="1" ht="33.75" customHeight="1">
      <c r="A143" s="29" t="s">
        <v>47</v>
      </c>
      <c r="B143" s="4" t="s">
        <v>48</v>
      </c>
      <c r="C143" s="18">
        <v>611000</v>
      </c>
      <c r="D143" s="18"/>
      <c r="E143" s="18"/>
      <c r="F143" s="18">
        <f>G143+J143</f>
        <v>0</v>
      </c>
      <c r="G143" s="18"/>
      <c r="H143" s="18"/>
      <c r="I143" s="18"/>
      <c r="J143" s="18"/>
      <c r="K143" s="18"/>
      <c r="L143" s="18"/>
      <c r="M143" s="18">
        <f aca="true" t="shared" si="66" ref="M143:M148">C143+F143</f>
        <v>611000</v>
      </c>
      <c r="N143" s="18"/>
      <c r="O143" s="18"/>
      <c r="P143" s="18"/>
      <c r="Q143" s="18">
        <f t="shared" si="63"/>
        <v>0</v>
      </c>
      <c r="R143" s="18"/>
      <c r="S143" s="18"/>
      <c r="T143" s="18"/>
      <c r="U143" s="18"/>
      <c r="V143" s="18"/>
      <c r="W143" s="18"/>
      <c r="X143" s="18">
        <f t="shared" si="45"/>
        <v>0</v>
      </c>
      <c r="Y143" s="18">
        <f t="shared" si="54"/>
        <v>611000</v>
      </c>
      <c r="Z143" s="18">
        <f t="shared" si="54"/>
        <v>0</v>
      </c>
      <c r="AA143" s="18">
        <f t="shared" si="54"/>
        <v>0</v>
      </c>
      <c r="AB143" s="18">
        <f t="shared" si="54"/>
        <v>0</v>
      </c>
      <c r="AC143" s="18">
        <f t="shared" si="55"/>
        <v>0</v>
      </c>
      <c r="AD143" s="18">
        <f t="shared" si="34"/>
        <v>0</v>
      </c>
      <c r="AE143" s="18">
        <f t="shared" si="34"/>
        <v>0</v>
      </c>
      <c r="AF143" s="18">
        <f t="shared" si="34"/>
        <v>0</v>
      </c>
      <c r="AG143" s="18">
        <f t="shared" si="34"/>
        <v>0</v>
      </c>
      <c r="AH143" s="18">
        <f t="shared" si="35"/>
        <v>0</v>
      </c>
      <c r="AI143" s="18">
        <f t="shared" si="35"/>
        <v>611000</v>
      </c>
    </row>
    <row r="144" spans="1:35" s="32" customFormat="1" ht="20.25" customHeight="1">
      <c r="A144" s="105" t="s">
        <v>129</v>
      </c>
      <c r="B144" s="105"/>
      <c r="C144" s="18">
        <v>611000</v>
      </c>
      <c r="D144" s="18"/>
      <c r="E144" s="18"/>
      <c r="F144" s="18">
        <f>G144+J144</f>
        <v>0</v>
      </c>
      <c r="G144" s="18"/>
      <c r="H144" s="18"/>
      <c r="I144" s="18"/>
      <c r="J144" s="18"/>
      <c r="K144" s="18"/>
      <c r="L144" s="18"/>
      <c r="M144" s="18">
        <f t="shared" si="66"/>
        <v>611000</v>
      </c>
      <c r="N144" s="18"/>
      <c r="O144" s="18"/>
      <c r="P144" s="18"/>
      <c r="Q144" s="18">
        <f t="shared" si="63"/>
        <v>0</v>
      </c>
      <c r="R144" s="18"/>
      <c r="S144" s="18"/>
      <c r="T144" s="18"/>
      <c r="U144" s="18"/>
      <c r="V144" s="18"/>
      <c r="W144" s="18"/>
      <c r="X144" s="18">
        <f t="shared" si="45"/>
        <v>0</v>
      </c>
      <c r="Y144" s="18">
        <f t="shared" si="54"/>
        <v>611000</v>
      </c>
      <c r="Z144" s="18">
        <f t="shared" si="54"/>
        <v>0</v>
      </c>
      <c r="AA144" s="18">
        <f t="shared" si="54"/>
        <v>0</v>
      </c>
      <c r="AB144" s="18">
        <f t="shared" si="54"/>
        <v>0</v>
      </c>
      <c r="AC144" s="18">
        <f t="shared" si="55"/>
        <v>0</v>
      </c>
      <c r="AD144" s="18">
        <f t="shared" si="34"/>
        <v>0</v>
      </c>
      <c r="AE144" s="18">
        <f t="shared" si="34"/>
        <v>0</v>
      </c>
      <c r="AF144" s="18">
        <f t="shared" si="34"/>
        <v>0</v>
      </c>
      <c r="AG144" s="18">
        <f t="shared" si="34"/>
        <v>0</v>
      </c>
      <c r="AH144" s="18">
        <f t="shared" si="35"/>
        <v>0</v>
      </c>
      <c r="AI144" s="18">
        <f t="shared" si="35"/>
        <v>611000</v>
      </c>
    </row>
    <row r="145" spans="1:35" s="32" customFormat="1" ht="28.5" customHeight="1">
      <c r="A145" s="29" t="s">
        <v>49</v>
      </c>
      <c r="B145" s="4" t="s">
        <v>50</v>
      </c>
      <c r="C145" s="18">
        <v>50000</v>
      </c>
      <c r="D145" s="18"/>
      <c r="E145" s="18"/>
      <c r="F145" s="18">
        <f>G145+J145</f>
        <v>0</v>
      </c>
      <c r="G145" s="18"/>
      <c r="H145" s="18"/>
      <c r="I145" s="18"/>
      <c r="J145" s="18"/>
      <c r="K145" s="18"/>
      <c r="L145" s="18"/>
      <c r="M145" s="18">
        <f t="shared" si="66"/>
        <v>50000</v>
      </c>
      <c r="N145" s="18"/>
      <c r="O145" s="18"/>
      <c r="P145" s="18"/>
      <c r="Q145" s="18">
        <f t="shared" si="63"/>
        <v>0</v>
      </c>
      <c r="R145" s="18"/>
      <c r="S145" s="18"/>
      <c r="T145" s="18"/>
      <c r="U145" s="18"/>
      <c r="V145" s="18"/>
      <c r="W145" s="18"/>
      <c r="X145" s="18">
        <f t="shared" si="45"/>
        <v>0</v>
      </c>
      <c r="Y145" s="18">
        <f t="shared" si="54"/>
        <v>50000</v>
      </c>
      <c r="Z145" s="18">
        <f t="shared" si="54"/>
        <v>0</v>
      </c>
      <c r="AA145" s="18">
        <f t="shared" si="54"/>
        <v>0</v>
      </c>
      <c r="AB145" s="18">
        <f t="shared" si="54"/>
        <v>0</v>
      </c>
      <c r="AC145" s="18">
        <f t="shared" si="55"/>
        <v>0</v>
      </c>
      <c r="AD145" s="18">
        <f t="shared" si="34"/>
        <v>0</v>
      </c>
      <c r="AE145" s="18">
        <f t="shared" si="34"/>
        <v>0</v>
      </c>
      <c r="AF145" s="18">
        <f t="shared" si="34"/>
        <v>0</v>
      </c>
      <c r="AG145" s="18">
        <f t="shared" si="34"/>
        <v>0</v>
      </c>
      <c r="AH145" s="18">
        <f t="shared" si="35"/>
        <v>0</v>
      </c>
      <c r="AI145" s="18">
        <f t="shared" si="35"/>
        <v>50000</v>
      </c>
    </row>
    <row r="146" spans="1:35" s="32" customFormat="1" ht="18.75" customHeight="1">
      <c r="A146" s="105" t="s">
        <v>129</v>
      </c>
      <c r="B146" s="105"/>
      <c r="C146" s="18">
        <v>50000</v>
      </c>
      <c r="D146" s="18"/>
      <c r="E146" s="18"/>
      <c r="F146" s="18">
        <f>G146+J146</f>
        <v>0</v>
      </c>
      <c r="G146" s="18"/>
      <c r="H146" s="18"/>
      <c r="I146" s="18"/>
      <c r="J146" s="18"/>
      <c r="K146" s="18"/>
      <c r="L146" s="18"/>
      <c r="M146" s="18">
        <f t="shared" si="66"/>
        <v>50000</v>
      </c>
      <c r="N146" s="18"/>
      <c r="O146" s="18"/>
      <c r="P146" s="18"/>
      <c r="Q146" s="18">
        <f t="shared" si="63"/>
        <v>0</v>
      </c>
      <c r="R146" s="18"/>
      <c r="S146" s="18"/>
      <c r="T146" s="18"/>
      <c r="U146" s="18"/>
      <c r="V146" s="18"/>
      <c r="W146" s="18"/>
      <c r="X146" s="18">
        <f t="shared" si="45"/>
        <v>0</v>
      </c>
      <c r="Y146" s="18">
        <f t="shared" si="54"/>
        <v>50000</v>
      </c>
      <c r="Z146" s="18">
        <f t="shared" si="54"/>
        <v>0</v>
      </c>
      <c r="AA146" s="18">
        <f t="shared" si="54"/>
        <v>0</v>
      </c>
      <c r="AB146" s="18">
        <f t="shared" si="54"/>
        <v>0</v>
      </c>
      <c r="AC146" s="18">
        <f t="shared" si="55"/>
        <v>0</v>
      </c>
      <c r="AD146" s="18">
        <f t="shared" si="34"/>
        <v>0</v>
      </c>
      <c r="AE146" s="18">
        <f t="shared" si="34"/>
        <v>0</v>
      </c>
      <c r="AF146" s="18">
        <f t="shared" si="34"/>
        <v>0</v>
      </c>
      <c r="AG146" s="18">
        <f t="shared" si="34"/>
        <v>0</v>
      </c>
      <c r="AH146" s="18">
        <f t="shared" si="35"/>
        <v>0</v>
      </c>
      <c r="AI146" s="18">
        <f t="shared" si="35"/>
        <v>50000</v>
      </c>
    </row>
    <row r="147" spans="1:35" s="28" customFormat="1" ht="20.25" customHeight="1">
      <c r="A147" s="27" t="s">
        <v>77</v>
      </c>
      <c r="B147" s="13" t="s">
        <v>78</v>
      </c>
      <c r="C147" s="18">
        <f>C148</f>
        <v>5000</v>
      </c>
      <c r="D147" s="18">
        <f aca="true" t="shared" si="67" ref="D147:W147">D148</f>
        <v>0</v>
      </c>
      <c r="E147" s="18">
        <f t="shared" si="67"/>
        <v>0</v>
      </c>
      <c r="F147" s="18">
        <f t="shared" si="67"/>
        <v>0</v>
      </c>
      <c r="G147" s="18">
        <f t="shared" si="67"/>
        <v>0</v>
      </c>
      <c r="H147" s="18">
        <f t="shared" si="67"/>
        <v>0</v>
      </c>
      <c r="I147" s="18">
        <f t="shared" si="67"/>
        <v>0</v>
      </c>
      <c r="J147" s="18">
        <f t="shared" si="67"/>
        <v>0</v>
      </c>
      <c r="K147" s="18">
        <f t="shared" si="67"/>
        <v>0</v>
      </c>
      <c r="L147" s="18">
        <f t="shared" si="67"/>
        <v>0</v>
      </c>
      <c r="M147" s="18">
        <f t="shared" si="66"/>
        <v>5000</v>
      </c>
      <c r="N147" s="18">
        <f t="shared" si="67"/>
        <v>0</v>
      </c>
      <c r="O147" s="18">
        <f t="shared" si="67"/>
        <v>0</v>
      </c>
      <c r="P147" s="18">
        <f t="shared" si="67"/>
        <v>0</v>
      </c>
      <c r="Q147" s="18">
        <f t="shared" si="63"/>
        <v>0</v>
      </c>
      <c r="R147" s="18">
        <f t="shared" si="67"/>
        <v>0</v>
      </c>
      <c r="S147" s="18">
        <f t="shared" si="67"/>
        <v>0</v>
      </c>
      <c r="T147" s="18">
        <f t="shared" si="67"/>
        <v>0</v>
      </c>
      <c r="U147" s="18">
        <f t="shared" si="67"/>
        <v>0</v>
      </c>
      <c r="V147" s="18">
        <f t="shared" si="67"/>
        <v>0</v>
      </c>
      <c r="W147" s="18">
        <f t="shared" si="67"/>
        <v>0</v>
      </c>
      <c r="X147" s="18">
        <f t="shared" si="45"/>
        <v>0</v>
      </c>
      <c r="Y147" s="18">
        <f t="shared" si="54"/>
        <v>5000</v>
      </c>
      <c r="Z147" s="18">
        <f t="shared" si="54"/>
        <v>0</v>
      </c>
      <c r="AA147" s="18">
        <f t="shared" si="54"/>
        <v>0</v>
      </c>
      <c r="AB147" s="18">
        <f t="shared" si="54"/>
        <v>0</v>
      </c>
      <c r="AC147" s="18">
        <f t="shared" si="55"/>
        <v>0</v>
      </c>
      <c r="AD147" s="18">
        <f t="shared" si="34"/>
        <v>0</v>
      </c>
      <c r="AE147" s="18">
        <f t="shared" si="34"/>
        <v>0</v>
      </c>
      <c r="AF147" s="18">
        <f t="shared" si="34"/>
        <v>0</v>
      </c>
      <c r="AG147" s="18">
        <f t="shared" si="34"/>
        <v>0</v>
      </c>
      <c r="AH147" s="18">
        <f t="shared" si="35"/>
        <v>0</v>
      </c>
      <c r="AI147" s="18">
        <f t="shared" si="35"/>
        <v>5000</v>
      </c>
    </row>
    <row r="148" spans="1:35" s="23" customFormat="1" ht="15.75">
      <c r="A148" s="29" t="s">
        <v>22</v>
      </c>
      <c r="B148" s="4" t="s">
        <v>23</v>
      </c>
      <c r="C148" s="18">
        <v>5000</v>
      </c>
      <c r="D148" s="61"/>
      <c r="E148" s="61"/>
      <c r="F148" s="18">
        <f>G148+J148</f>
        <v>0</v>
      </c>
      <c r="G148" s="61"/>
      <c r="H148" s="61"/>
      <c r="I148" s="61"/>
      <c r="J148" s="61"/>
      <c r="K148" s="61"/>
      <c r="L148" s="61"/>
      <c r="M148" s="18">
        <f t="shared" si="66"/>
        <v>5000</v>
      </c>
      <c r="N148" s="61"/>
      <c r="O148" s="61"/>
      <c r="P148" s="61"/>
      <c r="Q148" s="18">
        <f t="shared" si="63"/>
        <v>0</v>
      </c>
      <c r="R148" s="61"/>
      <c r="S148" s="61"/>
      <c r="T148" s="61"/>
      <c r="U148" s="61"/>
      <c r="V148" s="61"/>
      <c r="W148" s="61"/>
      <c r="X148" s="18">
        <f t="shared" si="45"/>
        <v>0</v>
      </c>
      <c r="Y148" s="18">
        <f t="shared" si="54"/>
        <v>5000</v>
      </c>
      <c r="Z148" s="18">
        <f t="shared" si="54"/>
        <v>0</v>
      </c>
      <c r="AA148" s="18">
        <f t="shared" si="54"/>
        <v>0</v>
      </c>
      <c r="AB148" s="18">
        <f t="shared" si="54"/>
        <v>0</v>
      </c>
      <c r="AC148" s="18">
        <f t="shared" si="55"/>
        <v>0</v>
      </c>
      <c r="AD148" s="18">
        <f t="shared" si="34"/>
        <v>0</v>
      </c>
      <c r="AE148" s="18">
        <f t="shared" si="34"/>
        <v>0</v>
      </c>
      <c r="AF148" s="18">
        <f t="shared" si="34"/>
        <v>0</v>
      </c>
      <c r="AG148" s="18">
        <f t="shared" si="34"/>
        <v>0</v>
      </c>
      <c r="AH148" s="18">
        <f t="shared" si="35"/>
        <v>0</v>
      </c>
      <c r="AI148" s="18">
        <f t="shared" si="35"/>
        <v>5000</v>
      </c>
    </row>
    <row r="149" spans="1:35" s="32" customFormat="1" ht="15.75" hidden="1">
      <c r="A149" s="31" t="s">
        <v>192</v>
      </c>
      <c r="B149" s="13" t="s">
        <v>193</v>
      </c>
      <c r="C149" s="18">
        <f>C150</f>
        <v>0</v>
      </c>
      <c r="D149" s="18">
        <f aca="true" t="shared" si="68" ref="D149:W149">D150</f>
        <v>0</v>
      </c>
      <c r="E149" s="18">
        <f t="shared" si="68"/>
        <v>0</v>
      </c>
      <c r="F149" s="18">
        <f t="shared" si="68"/>
        <v>0</v>
      </c>
      <c r="G149" s="18">
        <f t="shared" si="68"/>
        <v>0</v>
      </c>
      <c r="H149" s="18">
        <f t="shared" si="68"/>
        <v>0</v>
      </c>
      <c r="I149" s="18">
        <f t="shared" si="68"/>
        <v>0</v>
      </c>
      <c r="J149" s="18">
        <f t="shared" si="68"/>
        <v>0</v>
      </c>
      <c r="K149" s="18">
        <f t="shared" si="68"/>
        <v>0</v>
      </c>
      <c r="L149" s="18">
        <f t="shared" si="68"/>
        <v>0</v>
      </c>
      <c r="M149" s="18">
        <f aca="true" t="shared" si="69" ref="M149:M175">C149+F149</f>
        <v>0</v>
      </c>
      <c r="N149" s="18">
        <f t="shared" si="68"/>
        <v>0</v>
      </c>
      <c r="O149" s="18">
        <f t="shared" si="68"/>
        <v>0</v>
      </c>
      <c r="P149" s="18">
        <f t="shared" si="68"/>
        <v>0</v>
      </c>
      <c r="Q149" s="18">
        <f t="shared" si="68"/>
        <v>0</v>
      </c>
      <c r="R149" s="18">
        <f t="shared" si="68"/>
        <v>0</v>
      </c>
      <c r="S149" s="18">
        <f t="shared" si="68"/>
        <v>0</v>
      </c>
      <c r="T149" s="18">
        <f t="shared" si="68"/>
        <v>0</v>
      </c>
      <c r="U149" s="18">
        <f t="shared" si="68"/>
        <v>0</v>
      </c>
      <c r="V149" s="18">
        <f t="shared" si="68"/>
        <v>0</v>
      </c>
      <c r="W149" s="18">
        <f t="shared" si="68"/>
        <v>0</v>
      </c>
      <c r="X149" s="18">
        <f t="shared" si="45"/>
        <v>0</v>
      </c>
      <c r="Y149" s="18">
        <f t="shared" si="54"/>
        <v>0</v>
      </c>
      <c r="Z149" s="18">
        <f aca="true" t="shared" si="70" ref="Z149:AB150">D149+O149</f>
        <v>0</v>
      </c>
      <c r="AA149" s="18">
        <f t="shared" si="70"/>
        <v>0</v>
      </c>
      <c r="AB149" s="18">
        <f t="shared" si="70"/>
        <v>0</v>
      </c>
      <c r="AC149" s="18">
        <f t="shared" si="55"/>
        <v>0</v>
      </c>
      <c r="AD149" s="18">
        <f aca="true" t="shared" si="71" ref="AD149:AG150">H149+S149</f>
        <v>0</v>
      </c>
      <c r="AE149" s="18">
        <f t="shared" si="71"/>
        <v>0</v>
      </c>
      <c r="AF149" s="18">
        <f t="shared" si="71"/>
        <v>0</v>
      </c>
      <c r="AG149" s="18">
        <f t="shared" si="71"/>
        <v>0</v>
      </c>
      <c r="AH149" s="18">
        <f t="shared" si="35"/>
        <v>0</v>
      </c>
      <c r="AI149" s="18">
        <f t="shared" si="35"/>
        <v>0</v>
      </c>
    </row>
    <row r="150" spans="1:35" s="23" customFormat="1" ht="15.75" hidden="1">
      <c r="A150" s="29" t="s">
        <v>194</v>
      </c>
      <c r="B150" s="4" t="s">
        <v>195</v>
      </c>
      <c r="C150" s="18"/>
      <c r="D150" s="61"/>
      <c r="E150" s="61"/>
      <c r="F150" s="18">
        <f>G150+J150</f>
        <v>0</v>
      </c>
      <c r="G150" s="61"/>
      <c r="H150" s="61"/>
      <c r="I150" s="61"/>
      <c r="J150" s="61"/>
      <c r="K150" s="61"/>
      <c r="L150" s="61"/>
      <c r="M150" s="18">
        <f t="shared" si="69"/>
        <v>0</v>
      </c>
      <c r="N150" s="61"/>
      <c r="O150" s="61"/>
      <c r="P150" s="61"/>
      <c r="Q150" s="18">
        <f>R150+U150</f>
        <v>0</v>
      </c>
      <c r="R150" s="61"/>
      <c r="S150" s="61"/>
      <c r="T150" s="61"/>
      <c r="U150" s="61"/>
      <c r="V150" s="61"/>
      <c r="W150" s="61"/>
      <c r="X150" s="18">
        <f t="shared" si="45"/>
        <v>0</v>
      </c>
      <c r="Y150" s="18">
        <f t="shared" si="54"/>
        <v>0</v>
      </c>
      <c r="Z150" s="18">
        <f t="shared" si="70"/>
        <v>0</v>
      </c>
      <c r="AA150" s="18">
        <f t="shared" si="70"/>
        <v>0</v>
      </c>
      <c r="AB150" s="18">
        <f t="shared" si="70"/>
        <v>0</v>
      </c>
      <c r="AC150" s="18">
        <f t="shared" si="55"/>
        <v>0</v>
      </c>
      <c r="AD150" s="18">
        <f t="shared" si="71"/>
        <v>0</v>
      </c>
      <c r="AE150" s="18">
        <f t="shared" si="71"/>
        <v>0</v>
      </c>
      <c r="AF150" s="18">
        <f t="shared" si="71"/>
        <v>0</v>
      </c>
      <c r="AG150" s="18">
        <f t="shared" si="71"/>
        <v>0</v>
      </c>
      <c r="AH150" s="18">
        <f t="shared" si="35"/>
        <v>0</v>
      </c>
      <c r="AI150" s="18">
        <f t="shared" si="35"/>
        <v>0</v>
      </c>
    </row>
    <row r="151" spans="1:35" s="28" customFormat="1" ht="15.75">
      <c r="A151" s="27" t="s">
        <v>79</v>
      </c>
      <c r="B151" s="13" t="s">
        <v>82</v>
      </c>
      <c r="C151" s="18">
        <f>C152+C153</f>
        <v>11000</v>
      </c>
      <c r="D151" s="18">
        <f aca="true" t="shared" si="72" ref="D151:AI151">D152+D153</f>
        <v>0</v>
      </c>
      <c r="E151" s="18">
        <f t="shared" si="72"/>
        <v>0</v>
      </c>
      <c r="F151" s="18">
        <f t="shared" si="72"/>
        <v>0</v>
      </c>
      <c r="G151" s="18">
        <f t="shared" si="72"/>
        <v>0</v>
      </c>
      <c r="H151" s="18">
        <f t="shared" si="72"/>
        <v>0</v>
      </c>
      <c r="I151" s="18">
        <f t="shared" si="72"/>
        <v>0</v>
      </c>
      <c r="J151" s="18">
        <f t="shared" si="72"/>
        <v>0</v>
      </c>
      <c r="K151" s="18">
        <f t="shared" si="72"/>
        <v>0</v>
      </c>
      <c r="L151" s="18">
        <f t="shared" si="72"/>
        <v>0</v>
      </c>
      <c r="M151" s="18">
        <f t="shared" si="69"/>
        <v>11000</v>
      </c>
      <c r="N151" s="18">
        <f t="shared" si="72"/>
        <v>0</v>
      </c>
      <c r="O151" s="18">
        <f t="shared" si="72"/>
        <v>0</v>
      </c>
      <c r="P151" s="18">
        <f t="shared" si="72"/>
        <v>0</v>
      </c>
      <c r="Q151" s="18">
        <f t="shared" si="72"/>
        <v>0</v>
      </c>
      <c r="R151" s="18">
        <f t="shared" si="72"/>
        <v>0</v>
      </c>
      <c r="S151" s="18">
        <f t="shared" si="72"/>
        <v>0</v>
      </c>
      <c r="T151" s="18">
        <f t="shared" si="72"/>
        <v>0</v>
      </c>
      <c r="U151" s="18">
        <f t="shared" si="72"/>
        <v>0</v>
      </c>
      <c r="V151" s="18">
        <f t="shared" si="72"/>
        <v>0</v>
      </c>
      <c r="W151" s="18">
        <f t="shared" si="72"/>
        <v>0</v>
      </c>
      <c r="X151" s="18">
        <f t="shared" si="45"/>
        <v>0</v>
      </c>
      <c r="Y151" s="18">
        <f t="shared" si="72"/>
        <v>11000</v>
      </c>
      <c r="Z151" s="18">
        <f t="shared" si="72"/>
        <v>0</v>
      </c>
      <c r="AA151" s="18">
        <f t="shared" si="72"/>
        <v>0</v>
      </c>
      <c r="AB151" s="18">
        <f t="shared" si="72"/>
        <v>0</v>
      </c>
      <c r="AC151" s="18">
        <f t="shared" si="72"/>
        <v>0</v>
      </c>
      <c r="AD151" s="18">
        <f t="shared" si="72"/>
        <v>0</v>
      </c>
      <c r="AE151" s="18">
        <f t="shared" si="72"/>
        <v>0</v>
      </c>
      <c r="AF151" s="18">
        <f t="shared" si="72"/>
        <v>0</v>
      </c>
      <c r="AG151" s="18">
        <f t="shared" si="72"/>
        <v>0</v>
      </c>
      <c r="AH151" s="18">
        <f t="shared" si="72"/>
        <v>0</v>
      </c>
      <c r="AI151" s="18">
        <f t="shared" si="72"/>
        <v>11000</v>
      </c>
    </row>
    <row r="152" spans="1:35" s="32" customFormat="1" ht="15.75">
      <c r="A152" s="29" t="s">
        <v>64</v>
      </c>
      <c r="B152" s="4" t="s">
        <v>63</v>
      </c>
      <c r="C152" s="18">
        <v>10000</v>
      </c>
      <c r="D152" s="18"/>
      <c r="E152" s="18"/>
      <c r="F152" s="18">
        <f>G152+J152</f>
        <v>0</v>
      </c>
      <c r="G152" s="18"/>
      <c r="H152" s="18"/>
      <c r="I152" s="18"/>
      <c r="J152" s="18"/>
      <c r="K152" s="18"/>
      <c r="L152" s="18"/>
      <c r="M152" s="18">
        <f t="shared" si="69"/>
        <v>10000</v>
      </c>
      <c r="N152" s="18"/>
      <c r="O152" s="18"/>
      <c r="P152" s="18"/>
      <c r="Q152" s="18">
        <f>R152+U152</f>
        <v>0</v>
      </c>
      <c r="R152" s="18"/>
      <c r="S152" s="18"/>
      <c r="T152" s="18"/>
      <c r="U152" s="18"/>
      <c r="V152" s="18"/>
      <c r="W152" s="18"/>
      <c r="X152" s="18">
        <f t="shared" si="45"/>
        <v>0</v>
      </c>
      <c r="Y152" s="18">
        <f t="shared" si="54"/>
        <v>10000</v>
      </c>
      <c r="Z152" s="18">
        <f t="shared" si="54"/>
        <v>0</v>
      </c>
      <c r="AA152" s="18">
        <f t="shared" si="54"/>
        <v>0</v>
      </c>
      <c r="AB152" s="18">
        <f t="shared" si="54"/>
        <v>0</v>
      </c>
      <c r="AC152" s="18">
        <f>G152+R152</f>
        <v>0</v>
      </c>
      <c r="AD152" s="18">
        <f t="shared" si="34"/>
        <v>0</v>
      </c>
      <c r="AE152" s="18">
        <f t="shared" si="34"/>
        <v>0</v>
      </c>
      <c r="AF152" s="18">
        <f t="shared" si="34"/>
        <v>0</v>
      </c>
      <c r="AG152" s="18">
        <f>K152+V152</f>
        <v>0</v>
      </c>
      <c r="AH152" s="18">
        <f t="shared" si="35"/>
        <v>0</v>
      </c>
      <c r="AI152" s="18">
        <f t="shared" si="35"/>
        <v>10000</v>
      </c>
    </row>
    <row r="153" spans="1:35" s="32" customFormat="1" ht="15.75">
      <c r="A153" s="29" t="s">
        <v>204</v>
      </c>
      <c r="B153" s="4" t="s">
        <v>205</v>
      </c>
      <c r="C153" s="18">
        <v>1000</v>
      </c>
      <c r="D153" s="18"/>
      <c r="E153" s="18"/>
      <c r="F153" s="18">
        <f>G153+J153</f>
        <v>0</v>
      </c>
      <c r="G153" s="18"/>
      <c r="H153" s="18"/>
      <c r="I153" s="18"/>
      <c r="J153" s="18"/>
      <c r="K153" s="18"/>
      <c r="L153" s="18"/>
      <c r="M153" s="18">
        <f t="shared" si="69"/>
        <v>1000</v>
      </c>
      <c r="N153" s="18"/>
      <c r="O153" s="18"/>
      <c r="P153" s="18"/>
      <c r="Q153" s="18">
        <f>R153+U153</f>
        <v>0</v>
      </c>
      <c r="R153" s="18"/>
      <c r="S153" s="18"/>
      <c r="T153" s="18"/>
      <c r="U153" s="18"/>
      <c r="V153" s="18"/>
      <c r="W153" s="18"/>
      <c r="X153" s="18">
        <f t="shared" si="45"/>
        <v>0</v>
      </c>
      <c r="Y153" s="18">
        <f aca="true" t="shared" si="73" ref="Y153:AI153">C153+N153</f>
        <v>1000</v>
      </c>
      <c r="Z153" s="18">
        <f t="shared" si="73"/>
        <v>0</v>
      </c>
      <c r="AA153" s="18">
        <f t="shared" si="73"/>
        <v>0</v>
      </c>
      <c r="AB153" s="18">
        <f t="shared" si="73"/>
        <v>0</v>
      </c>
      <c r="AC153" s="18">
        <f t="shared" si="73"/>
        <v>0</v>
      </c>
      <c r="AD153" s="18">
        <f t="shared" si="73"/>
        <v>0</v>
      </c>
      <c r="AE153" s="18">
        <f t="shared" si="73"/>
        <v>0</v>
      </c>
      <c r="AF153" s="18">
        <f t="shared" si="73"/>
        <v>0</v>
      </c>
      <c r="AG153" s="18">
        <f t="shared" si="73"/>
        <v>0</v>
      </c>
      <c r="AH153" s="18">
        <f t="shared" si="73"/>
        <v>0</v>
      </c>
      <c r="AI153" s="18">
        <f t="shared" si="73"/>
        <v>1000</v>
      </c>
    </row>
    <row r="154" spans="1:35" s="1" customFormat="1" ht="24.75" customHeight="1">
      <c r="A154" s="94" t="s">
        <v>80</v>
      </c>
      <c r="B154" s="94"/>
      <c r="C154" s="18">
        <f>C17+C19+C32+C39+C123+C130+C141+C147+C151+C149+C128+C139+C137</f>
        <v>82418838</v>
      </c>
      <c r="D154" s="18">
        <f aca="true" t="shared" si="74" ref="D154:X154">D17+D19+D32+D39+D123+D130+D141+D147+D151+D149+D128+D139+D137</f>
        <v>29737574</v>
      </c>
      <c r="E154" s="18">
        <f t="shared" si="74"/>
        <v>4736651</v>
      </c>
      <c r="F154" s="18">
        <f t="shared" si="74"/>
        <v>1145405</v>
      </c>
      <c r="G154" s="18">
        <f t="shared" si="74"/>
        <v>422570</v>
      </c>
      <c r="H154" s="18">
        <f t="shared" si="74"/>
        <v>50541</v>
      </c>
      <c r="I154" s="18">
        <f t="shared" si="74"/>
        <v>0</v>
      </c>
      <c r="J154" s="18">
        <f t="shared" si="74"/>
        <v>722835</v>
      </c>
      <c r="K154" s="18">
        <f t="shared" si="74"/>
        <v>710885</v>
      </c>
      <c r="L154" s="18">
        <f t="shared" si="74"/>
        <v>519362</v>
      </c>
      <c r="M154" s="18">
        <f t="shared" si="69"/>
        <v>83564243</v>
      </c>
      <c r="N154" s="18">
        <f t="shared" si="74"/>
        <v>50300</v>
      </c>
      <c r="O154" s="18">
        <f t="shared" si="74"/>
        <v>0</v>
      </c>
      <c r="P154" s="18">
        <f t="shared" si="74"/>
        <v>0</v>
      </c>
      <c r="Q154" s="18">
        <f t="shared" si="74"/>
        <v>0</v>
      </c>
      <c r="R154" s="18">
        <f t="shared" si="74"/>
        <v>0</v>
      </c>
      <c r="S154" s="18">
        <f t="shared" si="74"/>
        <v>0</v>
      </c>
      <c r="T154" s="18">
        <f t="shared" si="74"/>
        <v>0</v>
      </c>
      <c r="U154" s="18">
        <f t="shared" si="74"/>
        <v>0</v>
      </c>
      <c r="V154" s="18">
        <f t="shared" si="74"/>
        <v>0</v>
      </c>
      <c r="W154" s="18">
        <f t="shared" si="74"/>
        <v>0</v>
      </c>
      <c r="X154" s="18">
        <f t="shared" si="74"/>
        <v>50300</v>
      </c>
      <c r="Y154" s="18">
        <f t="shared" si="54"/>
        <v>82469138</v>
      </c>
      <c r="Z154" s="18">
        <f t="shared" si="54"/>
        <v>29737574</v>
      </c>
      <c r="AA154" s="18">
        <f t="shared" si="54"/>
        <v>4736651</v>
      </c>
      <c r="AB154" s="18">
        <f t="shared" si="54"/>
        <v>1145405</v>
      </c>
      <c r="AC154" s="18">
        <f>G154+R154</f>
        <v>422570</v>
      </c>
      <c r="AD154" s="18">
        <f aca="true" t="shared" si="75" ref="AD154:AF155">H154+S154</f>
        <v>50541</v>
      </c>
      <c r="AE154" s="18">
        <f t="shared" si="75"/>
        <v>0</v>
      </c>
      <c r="AF154" s="18">
        <f t="shared" si="75"/>
        <v>722835</v>
      </c>
      <c r="AG154" s="18">
        <f aca="true" t="shared" si="76" ref="AG154:AI156">K154+V154</f>
        <v>710885</v>
      </c>
      <c r="AH154" s="18">
        <f t="shared" si="76"/>
        <v>519362</v>
      </c>
      <c r="AI154" s="18">
        <f t="shared" si="76"/>
        <v>83614543</v>
      </c>
    </row>
    <row r="155" spans="1:35" s="1" customFormat="1" ht="20.25" customHeight="1">
      <c r="A155" s="105" t="s">
        <v>129</v>
      </c>
      <c r="B155" s="105"/>
      <c r="C155" s="18">
        <f aca="true" t="shared" si="77" ref="C155:P155">C21+C40+C142</f>
        <v>31923200</v>
      </c>
      <c r="D155" s="18">
        <f t="shared" si="77"/>
        <v>0</v>
      </c>
      <c r="E155" s="18">
        <f t="shared" si="77"/>
        <v>0</v>
      </c>
      <c r="F155" s="18">
        <f t="shared" si="77"/>
        <v>50000</v>
      </c>
      <c r="G155" s="18">
        <f t="shared" si="77"/>
        <v>0</v>
      </c>
      <c r="H155" s="18">
        <f t="shared" si="77"/>
        <v>0</v>
      </c>
      <c r="I155" s="18">
        <f t="shared" si="77"/>
        <v>0</v>
      </c>
      <c r="J155" s="18">
        <f t="shared" si="77"/>
        <v>50000</v>
      </c>
      <c r="K155" s="18">
        <f t="shared" si="77"/>
        <v>50000</v>
      </c>
      <c r="L155" s="18">
        <f t="shared" si="77"/>
        <v>50000</v>
      </c>
      <c r="M155" s="18">
        <f t="shared" si="69"/>
        <v>31973200</v>
      </c>
      <c r="N155" s="18">
        <f t="shared" si="77"/>
        <v>0</v>
      </c>
      <c r="O155" s="18">
        <f t="shared" si="77"/>
        <v>0</v>
      </c>
      <c r="P155" s="18">
        <f t="shared" si="77"/>
        <v>0</v>
      </c>
      <c r="Q155" s="18">
        <f>R155+U155</f>
        <v>0</v>
      </c>
      <c r="R155" s="18">
        <f aca="true" t="shared" si="78" ref="R155:W155">R21+R40+R142</f>
        <v>0</v>
      </c>
      <c r="S155" s="18">
        <f t="shared" si="78"/>
        <v>0</v>
      </c>
      <c r="T155" s="18">
        <f t="shared" si="78"/>
        <v>0</v>
      </c>
      <c r="U155" s="18">
        <f t="shared" si="78"/>
        <v>0</v>
      </c>
      <c r="V155" s="18">
        <f t="shared" si="78"/>
        <v>0</v>
      </c>
      <c r="W155" s="18">
        <f t="shared" si="78"/>
        <v>0</v>
      </c>
      <c r="X155" s="18">
        <f>N155+Q155</f>
        <v>0</v>
      </c>
      <c r="Y155" s="18">
        <f t="shared" si="54"/>
        <v>31923200</v>
      </c>
      <c r="Z155" s="18">
        <f t="shared" si="54"/>
        <v>0</v>
      </c>
      <c r="AA155" s="18">
        <f t="shared" si="54"/>
        <v>0</v>
      </c>
      <c r="AB155" s="18">
        <f t="shared" si="54"/>
        <v>50000</v>
      </c>
      <c r="AC155" s="18">
        <f>G155+R155</f>
        <v>0</v>
      </c>
      <c r="AD155" s="18">
        <f t="shared" si="75"/>
        <v>0</v>
      </c>
      <c r="AE155" s="18">
        <f t="shared" si="75"/>
        <v>0</v>
      </c>
      <c r="AF155" s="18">
        <f t="shared" si="75"/>
        <v>50000</v>
      </c>
      <c r="AG155" s="18">
        <f t="shared" si="76"/>
        <v>50000</v>
      </c>
      <c r="AH155" s="18">
        <f t="shared" si="76"/>
        <v>50000</v>
      </c>
      <c r="AI155" s="18">
        <f t="shared" si="76"/>
        <v>31973200</v>
      </c>
    </row>
    <row r="156" spans="1:35" s="1" customFormat="1" ht="18.75" customHeight="1">
      <c r="A156" s="105" t="s">
        <v>130</v>
      </c>
      <c r="B156" s="105"/>
      <c r="C156" s="18">
        <f>C20+C41</f>
        <v>1030390</v>
      </c>
      <c r="D156" s="18">
        <f aca="true" t="shared" si="79" ref="D156:AH156">D20+D41</f>
        <v>421892</v>
      </c>
      <c r="E156" s="18">
        <f t="shared" si="79"/>
        <v>19915</v>
      </c>
      <c r="F156" s="18">
        <f t="shared" si="79"/>
        <v>0</v>
      </c>
      <c r="G156" s="18">
        <f t="shared" si="79"/>
        <v>0</v>
      </c>
      <c r="H156" s="18">
        <f t="shared" si="79"/>
        <v>0</v>
      </c>
      <c r="I156" s="18">
        <f t="shared" si="79"/>
        <v>0</v>
      </c>
      <c r="J156" s="18">
        <f t="shared" si="79"/>
        <v>0</v>
      </c>
      <c r="K156" s="18">
        <f t="shared" si="79"/>
        <v>0</v>
      </c>
      <c r="L156" s="18">
        <f t="shared" si="79"/>
        <v>0</v>
      </c>
      <c r="M156" s="18">
        <f t="shared" si="69"/>
        <v>1030390</v>
      </c>
      <c r="N156" s="18">
        <f t="shared" si="79"/>
        <v>0</v>
      </c>
      <c r="O156" s="18">
        <f t="shared" si="79"/>
        <v>0</v>
      </c>
      <c r="P156" s="18">
        <f t="shared" si="79"/>
        <v>0</v>
      </c>
      <c r="Q156" s="18">
        <f t="shared" si="79"/>
        <v>0</v>
      </c>
      <c r="R156" s="18">
        <f t="shared" si="79"/>
        <v>0</v>
      </c>
      <c r="S156" s="18">
        <f t="shared" si="79"/>
        <v>0</v>
      </c>
      <c r="T156" s="18">
        <f t="shared" si="79"/>
        <v>0</v>
      </c>
      <c r="U156" s="18">
        <f t="shared" si="79"/>
        <v>0</v>
      </c>
      <c r="V156" s="18">
        <f t="shared" si="79"/>
        <v>0</v>
      </c>
      <c r="W156" s="18">
        <f t="shared" si="79"/>
        <v>0</v>
      </c>
      <c r="X156" s="18">
        <f t="shared" si="79"/>
        <v>0</v>
      </c>
      <c r="Y156" s="18">
        <f t="shared" si="79"/>
        <v>1030390</v>
      </c>
      <c r="Z156" s="18">
        <f t="shared" si="79"/>
        <v>421892</v>
      </c>
      <c r="AA156" s="18">
        <f t="shared" si="79"/>
        <v>19915</v>
      </c>
      <c r="AB156" s="18">
        <f t="shared" si="79"/>
        <v>0</v>
      </c>
      <c r="AC156" s="18">
        <f t="shared" si="79"/>
        <v>0</v>
      </c>
      <c r="AD156" s="18">
        <f t="shared" si="79"/>
        <v>0</v>
      </c>
      <c r="AE156" s="18">
        <f t="shared" si="79"/>
        <v>0</v>
      </c>
      <c r="AF156" s="18">
        <f t="shared" si="79"/>
        <v>0</v>
      </c>
      <c r="AG156" s="18">
        <f t="shared" si="79"/>
        <v>0</v>
      </c>
      <c r="AH156" s="18">
        <f t="shared" si="79"/>
        <v>0</v>
      </c>
      <c r="AI156" s="18">
        <f t="shared" si="76"/>
        <v>1030390</v>
      </c>
    </row>
    <row r="157" spans="1:35" s="32" customFormat="1" ht="15.75">
      <c r="A157" s="116" t="s">
        <v>187</v>
      </c>
      <c r="B157" s="117"/>
      <c r="C157" s="18">
        <f>C160+C163+C167+C169+C170+C166+C168+C165+C161+C162+C171+C172+C164</f>
        <v>5480227</v>
      </c>
      <c r="D157" s="18">
        <f aca="true" t="shared" si="80" ref="D157:AI157">D160+D163+D167+D169+D170+D166+D168+D165+D161+D162+D171+D172+D164</f>
        <v>0</v>
      </c>
      <c r="E157" s="18">
        <f t="shared" si="80"/>
        <v>0</v>
      </c>
      <c r="F157" s="18">
        <f t="shared" si="80"/>
        <v>1178582.6099999999</v>
      </c>
      <c r="G157" s="18">
        <f t="shared" si="80"/>
        <v>173400</v>
      </c>
      <c r="H157" s="18">
        <f t="shared" si="80"/>
        <v>0</v>
      </c>
      <c r="I157" s="18">
        <f t="shared" si="80"/>
        <v>0</v>
      </c>
      <c r="J157" s="18">
        <f t="shared" si="80"/>
        <v>1005182.61</v>
      </c>
      <c r="K157" s="18">
        <f t="shared" si="80"/>
        <v>622739.61</v>
      </c>
      <c r="L157" s="18">
        <f t="shared" si="80"/>
        <v>415102</v>
      </c>
      <c r="M157" s="18">
        <f t="shared" si="69"/>
        <v>6658809.609999999</v>
      </c>
      <c r="N157" s="18">
        <f t="shared" si="80"/>
        <v>15000</v>
      </c>
      <c r="O157" s="18">
        <f t="shared" si="80"/>
        <v>0</v>
      </c>
      <c r="P157" s="18">
        <f t="shared" si="80"/>
        <v>0</v>
      </c>
      <c r="Q157" s="18">
        <f t="shared" si="80"/>
        <v>70000</v>
      </c>
      <c r="R157" s="18">
        <f t="shared" si="80"/>
        <v>0</v>
      </c>
      <c r="S157" s="18">
        <f t="shared" si="80"/>
        <v>0</v>
      </c>
      <c r="T157" s="18">
        <f t="shared" si="80"/>
        <v>0</v>
      </c>
      <c r="U157" s="18">
        <f t="shared" si="80"/>
        <v>70000</v>
      </c>
      <c r="V157" s="18">
        <f t="shared" si="80"/>
        <v>70000</v>
      </c>
      <c r="W157" s="18">
        <f t="shared" si="80"/>
        <v>70000</v>
      </c>
      <c r="X157" s="18">
        <f t="shared" si="80"/>
        <v>85000</v>
      </c>
      <c r="Y157" s="18">
        <f t="shared" si="80"/>
        <v>5495227</v>
      </c>
      <c r="Z157" s="18">
        <f t="shared" si="80"/>
        <v>0</v>
      </c>
      <c r="AA157" s="18">
        <f t="shared" si="80"/>
        <v>0</v>
      </c>
      <c r="AB157" s="18">
        <f t="shared" si="80"/>
        <v>1248582.6099999999</v>
      </c>
      <c r="AC157" s="18">
        <f t="shared" si="80"/>
        <v>173400</v>
      </c>
      <c r="AD157" s="18">
        <f t="shared" si="80"/>
        <v>0</v>
      </c>
      <c r="AE157" s="18">
        <f t="shared" si="80"/>
        <v>0</v>
      </c>
      <c r="AF157" s="18">
        <f t="shared" si="80"/>
        <v>1075182.6099999999</v>
      </c>
      <c r="AG157" s="18">
        <f t="shared" si="80"/>
        <v>692739.61</v>
      </c>
      <c r="AH157" s="18">
        <f t="shared" si="80"/>
        <v>485102</v>
      </c>
      <c r="AI157" s="18">
        <f t="shared" si="80"/>
        <v>6743809.61</v>
      </c>
    </row>
    <row r="158" spans="1:35" s="23" customFormat="1" ht="15.75" customHeight="1">
      <c r="A158" s="131" t="s">
        <v>129</v>
      </c>
      <c r="B158" s="132"/>
      <c r="C158" s="61">
        <f aca="true" t="shared" si="81" ref="C158:L158">C167+C170+C171</f>
        <v>1000000</v>
      </c>
      <c r="D158" s="61">
        <f t="shared" si="81"/>
        <v>0</v>
      </c>
      <c r="E158" s="61">
        <f t="shared" si="81"/>
        <v>0</v>
      </c>
      <c r="F158" s="61">
        <f t="shared" si="81"/>
        <v>541900</v>
      </c>
      <c r="G158" s="61">
        <f t="shared" si="81"/>
        <v>173400</v>
      </c>
      <c r="H158" s="61">
        <f t="shared" si="81"/>
        <v>0</v>
      </c>
      <c r="I158" s="61">
        <f t="shared" si="81"/>
        <v>0</v>
      </c>
      <c r="J158" s="61">
        <f t="shared" si="81"/>
        <v>368500</v>
      </c>
      <c r="K158" s="61">
        <f t="shared" si="81"/>
        <v>0</v>
      </c>
      <c r="L158" s="61">
        <f t="shared" si="81"/>
        <v>0</v>
      </c>
      <c r="M158" s="18">
        <f t="shared" si="69"/>
        <v>1541900</v>
      </c>
      <c r="N158" s="61">
        <f aca="true" t="shared" si="82" ref="N158:X158">N167+N170</f>
        <v>0</v>
      </c>
      <c r="O158" s="61">
        <f t="shared" si="82"/>
        <v>0</v>
      </c>
      <c r="P158" s="61">
        <f t="shared" si="82"/>
        <v>0</v>
      </c>
      <c r="Q158" s="61">
        <f t="shared" si="82"/>
        <v>0</v>
      </c>
      <c r="R158" s="61">
        <f t="shared" si="82"/>
        <v>0</v>
      </c>
      <c r="S158" s="61">
        <f t="shared" si="82"/>
        <v>0</v>
      </c>
      <c r="T158" s="61">
        <f t="shared" si="82"/>
        <v>0</v>
      </c>
      <c r="U158" s="61">
        <f t="shared" si="82"/>
        <v>0</v>
      </c>
      <c r="V158" s="61">
        <f t="shared" si="82"/>
        <v>0</v>
      </c>
      <c r="W158" s="61">
        <f t="shared" si="82"/>
        <v>0</v>
      </c>
      <c r="X158" s="61">
        <f t="shared" si="82"/>
        <v>0</v>
      </c>
      <c r="Y158" s="18">
        <f t="shared" si="54"/>
        <v>1000000</v>
      </c>
      <c r="Z158" s="18">
        <f t="shared" si="54"/>
        <v>0</v>
      </c>
      <c r="AA158" s="18">
        <f t="shared" si="54"/>
        <v>0</v>
      </c>
      <c r="AB158" s="18">
        <f t="shared" si="54"/>
        <v>541900</v>
      </c>
      <c r="AC158" s="18">
        <f aca="true" t="shared" si="83" ref="AC158:AI160">G158+R158</f>
        <v>173400</v>
      </c>
      <c r="AD158" s="18">
        <f t="shared" si="83"/>
        <v>0</v>
      </c>
      <c r="AE158" s="18">
        <f t="shared" si="83"/>
        <v>0</v>
      </c>
      <c r="AF158" s="18">
        <f t="shared" si="83"/>
        <v>368500</v>
      </c>
      <c r="AG158" s="18">
        <f t="shared" si="83"/>
        <v>0</v>
      </c>
      <c r="AH158" s="18">
        <f t="shared" si="83"/>
        <v>0</v>
      </c>
      <c r="AI158" s="18">
        <f t="shared" si="83"/>
        <v>1541900</v>
      </c>
    </row>
    <row r="159" spans="1:35" s="23" customFormat="1" ht="15.75" customHeight="1">
      <c r="A159" s="129" t="s">
        <v>130</v>
      </c>
      <c r="B159" s="130"/>
      <c r="C159" s="18"/>
      <c r="D159" s="18"/>
      <c r="E159" s="18"/>
      <c r="F159" s="18">
        <f aca="true" t="shared" si="84" ref="F159:F170">G159+J159</f>
        <v>13943</v>
      </c>
      <c r="G159" s="18"/>
      <c r="H159" s="18"/>
      <c r="I159" s="18"/>
      <c r="J159" s="61">
        <v>13943</v>
      </c>
      <c r="K159" s="61"/>
      <c r="L159" s="61"/>
      <c r="M159" s="18">
        <f t="shared" si="69"/>
        <v>13943</v>
      </c>
      <c r="N159" s="18"/>
      <c r="O159" s="18"/>
      <c r="P159" s="18"/>
      <c r="Q159" s="18">
        <f aca="true" t="shared" si="85" ref="Q159:Q173">R159+U159</f>
        <v>0</v>
      </c>
      <c r="R159" s="18"/>
      <c r="S159" s="18"/>
      <c r="T159" s="18"/>
      <c r="U159" s="18"/>
      <c r="V159" s="18"/>
      <c r="W159" s="18"/>
      <c r="X159" s="18">
        <f aca="true" t="shared" si="86" ref="X159:X173">N159+Q159</f>
        <v>0</v>
      </c>
      <c r="Y159" s="18">
        <f t="shared" si="54"/>
        <v>0</v>
      </c>
      <c r="Z159" s="18">
        <f t="shared" si="54"/>
        <v>0</v>
      </c>
      <c r="AA159" s="18">
        <f t="shared" si="54"/>
        <v>0</v>
      </c>
      <c r="AB159" s="18">
        <f t="shared" si="54"/>
        <v>13943</v>
      </c>
      <c r="AC159" s="18">
        <f t="shared" si="83"/>
        <v>0</v>
      </c>
      <c r="AD159" s="18">
        <f t="shared" si="83"/>
        <v>0</v>
      </c>
      <c r="AE159" s="18">
        <f t="shared" si="83"/>
        <v>0</v>
      </c>
      <c r="AF159" s="18">
        <f t="shared" si="83"/>
        <v>13943</v>
      </c>
      <c r="AG159" s="18">
        <f t="shared" si="83"/>
        <v>0</v>
      </c>
      <c r="AH159" s="18">
        <f t="shared" si="83"/>
        <v>0</v>
      </c>
      <c r="AI159" s="18">
        <f t="shared" si="83"/>
        <v>13943</v>
      </c>
    </row>
    <row r="160" spans="1:35" s="32" customFormat="1" ht="48.75" customHeight="1">
      <c r="A160" s="29" t="s">
        <v>59</v>
      </c>
      <c r="B160" s="4" t="s">
        <v>60</v>
      </c>
      <c r="C160" s="18">
        <v>4271827</v>
      </c>
      <c r="D160" s="18"/>
      <c r="E160" s="18"/>
      <c r="F160" s="18">
        <f t="shared" si="84"/>
        <v>0</v>
      </c>
      <c r="G160" s="18"/>
      <c r="H160" s="18"/>
      <c r="I160" s="18"/>
      <c r="J160" s="18"/>
      <c r="K160" s="18"/>
      <c r="L160" s="18"/>
      <c r="M160" s="18">
        <f t="shared" si="69"/>
        <v>4271827</v>
      </c>
      <c r="N160" s="18"/>
      <c r="O160" s="18"/>
      <c r="P160" s="18"/>
      <c r="Q160" s="18">
        <f t="shared" si="85"/>
        <v>0</v>
      </c>
      <c r="R160" s="18"/>
      <c r="S160" s="18"/>
      <c r="T160" s="18"/>
      <c r="U160" s="18"/>
      <c r="V160" s="18"/>
      <c r="W160" s="18"/>
      <c r="X160" s="18">
        <f t="shared" si="86"/>
        <v>0</v>
      </c>
      <c r="Y160" s="18">
        <f t="shared" si="54"/>
        <v>4271827</v>
      </c>
      <c r="Z160" s="18">
        <f t="shared" si="54"/>
        <v>0</v>
      </c>
      <c r="AA160" s="18">
        <f t="shared" si="54"/>
        <v>0</v>
      </c>
      <c r="AB160" s="18">
        <f t="shared" si="54"/>
        <v>0</v>
      </c>
      <c r="AC160" s="18">
        <f t="shared" si="83"/>
        <v>0</v>
      </c>
      <c r="AD160" s="18">
        <f t="shared" si="83"/>
        <v>0</v>
      </c>
      <c r="AE160" s="18">
        <f t="shared" si="83"/>
        <v>0</v>
      </c>
      <c r="AF160" s="18">
        <f t="shared" si="83"/>
        <v>0</v>
      </c>
      <c r="AG160" s="18">
        <f t="shared" si="83"/>
        <v>0</v>
      </c>
      <c r="AH160" s="18">
        <f t="shared" si="83"/>
        <v>0</v>
      </c>
      <c r="AI160" s="18">
        <f t="shared" si="83"/>
        <v>4271827</v>
      </c>
    </row>
    <row r="161" spans="1:35" s="32" customFormat="1" ht="113.25" customHeight="1" hidden="1">
      <c r="A161" s="29" t="s">
        <v>212</v>
      </c>
      <c r="B161" s="77" t="s">
        <v>213</v>
      </c>
      <c r="C161" s="18"/>
      <c r="D161" s="18"/>
      <c r="E161" s="18"/>
      <c r="F161" s="18">
        <f t="shared" si="84"/>
        <v>0</v>
      </c>
      <c r="G161" s="18"/>
      <c r="H161" s="18"/>
      <c r="I161" s="18"/>
      <c r="J161" s="18"/>
      <c r="K161" s="18"/>
      <c r="L161" s="18"/>
      <c r="M161" s="18">
        <f t="shared" si="69"/>
        <v>0</v>
      </c>
      <c r="N161" s="18"/>
      <c r="O161" s="18"/>
      <c r="P161" s="18"/>
      <c r="Q161" s="18">
        <f t="shared" si="85"/>
        <v>0</v>
      </c>
      <c r="R161" s="18"/>
      <c r="S161" s="18"/>
      <c r="T161" s="18"/>
      <c r="U161" s="18"/>
      <c r="V161" s="18"/>
      <c r="W161" s="18"/>
      <c r="X161" s="18">
        <f>N161+Q161</f>
        <v>0</v>
      </c>
      <c r="Y161" s="18">
        <f aca="true" t="shared" si="87" ref="Y161:AI161">C161+N161</f>
        <v>0</v>
      </c>
      <c r="Z161" s="18">
        <f t="shared" si="87"/>
        <v>0</v>
      </c>
      <c r="AA161" s="18">
        <f t="shared" si="87"/>
        <v>0</v>
      </c>
      <c r="AB161" s="18">
        <f t="shared" si="87"/>
        <v>0</v>
      </c>
      <c r="AC161" s="18">
        <f t="shared" si="87"/>
        <v>0</v>
      </c>
      <c r="AD161" s="18">
        <f t="shared" si="87"/>
        <v>0</v>
      </c>
      <c r="AE161" s="18">
        <f t="shared" si="87"/>
        <v>0</v>
      </c>
      <c r="AF161" s="18">
        <f t="shared" si="87"/>
        <v>0</v>
      </c>
      <c r="AG161" s="18">
        <f t="shared" si="87"/>
        <v>0</v>
      </c>
      <c r="AH161" s="18">
        <f t="shared" si="87"/>
        <v>0</v>
      </c>
      <c r="AI161" s="18">
        <f t="shared" si="87"/>
        <v>0</v>
      </c>
    </row>
    <row r="162" spans="1:35" s="32" customFormat="1" ht="37.5" customHeight="1" hidden="1">
      <c r="A162" s="29" t="s">
        <v>214</v>
      </c>
      <c r="B162" s="77" t="s">
        <v>215</v>
      </c>
      <c r="C162" s="18"/>
      <c r="D162" s="18"/>
      <c r="E162" s="18"/>
      <c r="F162" s="18">
        <f>G162+J162</f>
        <v>0</v>
      </c>
      <c r="G162" s="18"/>
      <c r="H162" s="18"/>
      <c r="I162" s="18"/>
      <c r="J162" s="18"/>
      <c r="K162" s="18"/>
      <c r="L162" s="18"/>
      <c r="M162" s="18">
        <f t="shared" si="69"/>
        <v>0</v>
      </c>
      <c r="N162" s="18"/>
      <c r="O162" s="18"/>
      <c r="P162" s="18"/>
      <c r="Q162" s="18">
        <f t="shared" si="85"/>
        <v>0</v>
      </c>
      <c r="R162" s="18"/>
      <c r="S162" s="18"/>
      <c r="T162" s="18"/>
      <c r="U162" s="18"/>
      <c r="V162" s="18"/>
      <c r="W162" s="18"/>
      <c r="X162" s="18">
        <f>N162+Q162</f>
        <v>0</v>
      </c>
      <c r="Y162" s="18">
        <f aca="true" t="shared" si="88" ref="Y162:AI162">C162+N162</f>
        <v>0</v>
      </c>
      <c r="Z162" s="18">
        <f t="shared" si="88"/>
        <v>0</v>
      </c>
      <c r="AA162" s="18">
        <f t="shared" si="88"/>
        <v>0</v>
      </c>
      <c r="AB162" s="18">
        <f t="shared" si="88"/>
        <v>0</v>
      </c>
      <c r="AC162" s="18">
        <f t="shared" si="88"/>
        <v>0</v>
      </c>
      <c r="AD162" s="18">
        <f t="shared" si="88"/>
        <v>0</v>
      </c>
      <c r="AE162" s="18">
        <f t="shared" si="88"/>
        <v>0</v>
      </c>
      <c r="AF162" s="18">
        <f t="shared" si="88"/>
        <v>0</v>
      </c>
      <c r="AG162" s="18">
        <f t="shared" si="88"/>
        <v>0</v>
      </c>
      <c r="AH162" s="18">
        <f t="shared" si="88"/>
        <v>0</v>
      </c>
      <c r="AI162" s="18">
        <f t="shared" si="88"/>
        <v>0</v>
      </c>
    </row>
    <row r="163" spans="1:35" s="32" customFormat="1" ht="15.75">
      <c r="A163" s="29" t="s">
        <v>61</v>
      </c>
      <c r="B163" s="4" t="s">
        <v>196</v>
      </c>
      <c r="C163" s="18">
        <v>120000</v>
      </c>
      <c r="D163" s="18"/>
      <c r="E163" s="18"/>
      <c r="F163" s="18">
        <f t="shared" si="84"/>
        <v>0</v>
      </c>
      <c r="G163" s="18"/>
      <c r="H163" s="18"/>
      <c r="I163" s="18"/>
      <c r="J163" s="18"/>
      <c r="K163" s="18"/>
      <c r="L163" s="18"/>
      <c r="M163" s="18">
        <f t="shared" si="69"/>
        <v>120000</v>
      </c>
      <c r="N163" s="18">
        <v>15000</v>
      </c>
      <c r="O163" s="18"/>
      <c r="P163" s="18"/>
      <c r="Q163" s="18">
        <f t="shared" si="85"/>
        <v>0</v>
      </c>
      <c r="R163" s="18"/>
      <c r="S163" s="18"/>
      <c r="T163" s="18"/>
      <c r="U163" s="18"/>
      <c r="V163" s="18"/>
      <c r="W163" s="18"/>
      <c r="X163" s="18">
        <f t="shared" si="86"/>
        <v>15000</v>
      </c>
      <c r="Y163" s="18">
        <f t="shared" si="54"/>
        <v>135000</v>
      </c>
      <c r="Z163" s="18">
        <f t="shared" si="54"/>
        <v>0</v>
      </c>
      <c r="AA163" s="18">
        <f t="shared" si="54"/>
        <v>0</v>
      </c>
      <c r="AB163" s="18">
        <f t="shared" si="54"/>
        <v>0</v>
      </c>
      <c r="AC163" s="18">
        <f aca="true" t="shared" si="89" ref="AC163:AI164">G163+R163</f>
        <v>0</v>
      </c>
      <c r="AD163" s="18">
        <f t="shared" si="89"/>
        <v>0</v>
      </c>
      <c r="AE163" s="18">
        <f t="shared" si="89"/>
        <v>0</v>
      </c>
      <c r="AF163" s="18">
        <f t="shared" si="89"/>
        <v>0</v>
      </c>
      <c r="AG163" s="18">
        <f t="shared" si="89"/>
        <v>0</v>
      </c>
      <c r="AH163" s="18">
        <f t="shared" si="89"/>
        <v>0</v>
      </c>
      <c r="AI163" s="18">
        <f t="shared" si="89"/>
        <v>135000</v>
      </c>
    </row>
    <row r="164" spans="1:35" s="32" customFormat="1" ht="30" hidden="1">
      <c r="A164" s="29" t="s">
        <v>240</v>
      </c>
      <c r="B164" s="4" t="s">
        <v>245</v>
      </c>
      <c r="C164" s="18"/>
      <c r="D164" s="18"/>
      <c r="E164" s="18"/>
      <c r="F164" s="18">
        <f t="shared" si="84"/>
        <v>0</v>
      </c>
      <c r="G164" s="18"/>
      <c r="H164" s="18"/>
      <c r="I164" s="18"/>
      <c r="J164" s="18"/>
      <c r="K164" s="18"/>
      <c r="L164" s="18"/>
      <c r="M164" s="18">
        <f t="shared" si="69"/>
        <v>0</v>
      </c>
      <c r="N164" s="18"/>
      <c r="O164" s="18"/>
      <c r="P164" s="18"/>
      <c r="Q164" s="18">
        <f t="shared" si="85"/>
        <v>0</v>
      </c>
      <c r="R164" s="18"/>
      <c r="S164" s="18"/>
      <c r="T164" s="18"/>
      <c r="U164" s="18"/>
      <c r="V164" s="18"/>
      <c r="W164" s="18"/>
      <c r="X164" s="18">
        <f t="shared" si="86"/>
        <v>0</v>
      </c>
      <c r="Y164" s="18">
        <f t="shared" si="54"/>
        <v>0</v>
      </c>
      <c r="Z164" s="18">
        <f>D164+O164</f>
        <v>0</v>
      </c>
      <c r="AA164" s="18">
        <f>E164+P164</f>
        <v>0</v>
      </c>
      <c r="AB164" s="18">
        <f>F164+Q164</f>
        <v>0</v>
      </c>
      <c r="AC164" s="18">
        <f t="shared" si="89"/>
        <v>0</v>
      </c>
      <c r="AD164" s="18">
        <f t="shared" si="89"/>
        <v>0</v>
      </c>
      <c r="AE164" s="18">
        <f t="shared" si="89"/>
        <v>0</v>
      </c>
      <c r="AF164" s="18">
        <f t="shared" si="89"/>
        <v>0</v>
      </c>
      <c r="AG164" s="18">
        <f t="shared" si="89"/>
        <v>0</v>
      </c>
      <c r="AH164" s="18">
        <f t="shared" si="89"/>
        <v>0</v>
      </c>
      <c r="AI164" s="18">
        <f t="shared" si="89"/>
        <v>0</v>
      </c>
    </row>
    <row r="165" spans="1:35" s="32" customFormat="1" ht="30">
      <c r="A165" s="29" t="s">
        <v>210</v>
      </c>
      <c r="B165" s="4" t="s">
        <v>211</v>
      </c>
      <c r="C165" s="18">
        <v>30000</v>
      </c>
      <c r="D165" s="18"/>
      <c r="E165" s="18"/>
      <c r="F165" s="18">
        <f t="shared" si="84"/>
        <v>0</v>
      </c>
      <c r="G165" s="18"/>
      <c r="H165" s="18"/>
      <c r="I165" s="18"/>
      <c r="J165" s="18"/>
      <c r="K165" s="18"/>
      <c r="L165" s="18"/>
      <c r="M165" s="18">
        <f t="shared" si="69"/>
        <v>30000</v>
      </c>
      <c r="N165" s="18"/>
      <c r="O165" s="18"/>
      <c r="P165" s="18"/>
      <c r="Q165" s="18">
        <f t="shared" si="85"/>
        <v>0</v>
      </c>
      <c r="R165" s="18"/>
      <c r="S165" s="18"/>
      <c r="T165" s="18"/>
      <c r="U165" s="18"/>
      <c r="V165" s="18"/>
      <c r="W165" s="18"/>
      <c r="X165" s="18">
        <f>N165+Q165</f>
        <v>0</v>
      </c>
      <c r="Y165" s="18">
        <f aca="true" t="shared" si="90" ref="Y165:AI165">C165+N165</f>
        <v>30000</v>
      </c>
      <c r="Z165" s="18">
        <f t="shared" si="90"/>
        <v>0</v>
      </c>
      <c r="AA165" s="18">
        <f t="shared" si="90"/>
        <v>0</v>
      </c>
      <c r="AB165" s="18">
        <f t="shared" si="90"/>
        <v>0</v>
      </c>
      <c r="AC165" s="18">
        <f t="shared" si="90"/>
        <v>0</v>
      </c>
      <c r="AD165" s="18">
        <f t="shared" si="90"/>
        <v>0</v>
      </c>
      <c r="AE165" s="18">
        <f t="shared" si="90"/>
        <v>0</v>
      </c>
      <c r="AF165" s="18">
        <f t="shared" si="90"/>
        <v>0</v>
      </c>
      <c r="AG165" s="18">
        <f t="shared" si="90"/>
        <v>0</v>
      </c>
      <c r="AH165" s="18">
        <f t="shared" si="90"/>
        <v>0</v>
      </c>
      <c r="AI165" s="18">
        <f t="shared" si="90"/>
        <v>30000</v>
      </c>
    </row>
    <row r="166" spans="1:35" s="32" customFormat="1" ht="15.75" hidden="1">
      <c r="A166" s="29" t="s">
        <v>207</v>
      </c>
      <c r="B166" s="4" t="s">
        <v>208</v>
      </c>
      <c r="C166" s="18"/>
      <c r="D166" s="18"/>
      <c r="E166" s="18"/>
      <c r="F166" s="18">
        <f t="shared" si="84"/>
        <v>0</v>
      </c>
      <c r="G166" s="18"/>
      <c r="H166" s="18"/>
      <c r="I166" s="18"/>
      <c r="J166" s="18"/>
      <c r="K166" s="18"/>
      <c r="L166" s="18"/>
      <c r="M166" s="18">
        <f t="shared" si="69"/>
        <v>0</v>
      </c>
      <c r="N166" s="18"/>
      <c r="O166" s="18"/>
      <c r="P166" s="18"/>
      <c r="Q166" s="18">
        <f t="shared" si="85"/>
        <v>0</v>
      </c>
      <c r="R166" s="18"/>
      <c r="S166" s="18"/>
      <c r="T166" s="18"/>
      <c r="U166" s="18"/>
      <c r="V166" s="18"/>
      <c r="W166" s="18"/>
      <c r="X166" s="18">
        <f>N166+Q166</f>
        <v>0</v>
      </c>
      <c r="Y166" s="18">
        <f aca="true" t="shared" si="91" ref="Y166:AI166">C166+N166</f>
        <v>0</v>
      </c>
      <c r="Z166" s="18">
        <f t="shared" si="91"/>
        <v>0</v>
      </c>
      <c r="AA166" s="18">
        <f t="shared" si="91"/>
        <v>0</v>
      </c>
      <c r="AB166" s="18">
        <f t="shared" si="91"/>
        <v>0</v>
      </c>
      <c r="AC166" s="18">
        <f t="shared" si="91"/>
        <v>0</v>
      </c>
      <c r="AD166" s="18">
        <f t="shared" si="91"/>
        <v>0</v>
      </c>
      <c r="AE166" s="18">
        <f t="shared" si="91"/>
        <v>0</v>
      </c>
      <c r="AF166" s="18">
        <f t="shared" si="91"/>
        <v>0</v>
      </c>
      <c r="AG166" s="18">
        <f t="shared" si="91"/>
        <v>0</v>
      </c>
      <c r="AH166" s="18">
        <f t="shared" si="91"/>
        <v>0</v>
      </c>
      <c r="AI166" s="18">
        <f t="shared" si="91"/>
        <v>0</v>
      </c>
    </row>
    <row r="167" spans="1:35" s="32" customFormat="1" ht="73.5" customHeight="1" hidden="1">
      <c r="A167" s="30">
        <v>250342</v>
      </c>
      <c r="B167" s="4" t="s">
        <v>173</v>
      </c>
      <c r="C167" s="18"/>
      <c r="D167" s="18"/>
      <c r="E167" s="18"/>
      <c r="F167" s="18">
        <f t="shared" si="84"/>
        <v>0</v>
      </c>
      <c r="G167" s="18"/>
      <c r="H167" s="18"/>
      <c r="I167" s="18"/>
      <c r="J167" s="18"/>
      <c r="K167" s="18"/>
      <c r="L167" s="18"/>
      <c r="M167" s="18">
        <f t="shared" si="69"/>
        <v>0</v>
      </c>
      <c r="N167" s="18"/>
      <c r="O167" s="18"/>
      <c r="P167" s="18"/>
      <c r="Q167" s="18">
        <f t="shared" si="85"/>
        <v>0</v>
      </c>
      <c r="R167" s="18"/>
      <c r="S167" s="18"/>
      <c r="T167" s="18"/>
      <c r="U167" s="18"/>
      <c r="V167" s="18"/>
      <c r="W167" s="18"/>
      <c r="X167" s="18">
        <f t="shared" si="86"/>
        <v>0</v>
      </c>
      <c r="Y167" s="18">
        <f t="shared" si="54"/>
        <v>0</v>
      </c>
      <c r="Z167" s="18">
        <f t="shared" si="54"/>
        <v>0</v>
      </c>
      <c r="AA167" s="18">
        <f t="shared" si="54"/>
        <v>0</v>
      </c>
      <c r="AB167" s="18">
        <f t="shared" si="54"/>
        <v>0</v>
      </c>
      <c r="AC167" s="18">
        <f aca="true" t="shared" si="92" ref="AC167:AI167">G167+R167</f>
        <v>0</v>
      </c>
      <c r="AD167" s="18">
        <f t="shared" si="92"/>
        <v>0</v>
      </c>
      <c r="AE167" s="18">
        <f t="shared" si="92"/>
        <v>0</v>
      </c>
      <c r="AF167" s="18">
        <f t="shared" si="92"/>
        <v>0</v>
      </c>
      <c r="AG167" s="18">
        <f t="shared" si="92"/>
        <v>0</v>
      </c>
      <c r="AH167" s="18">
        <f t="shared" si="92"/>
        <v>0</v>
      </c>
      <c r="AI167" s="18">
        <f t="shared" si="92"/>
        <v>0</v>
      </c>
    </row>
    <row r="168" spans="1:35" s="32" customFormat="1" ht="40.5" customHeight="1" hidden="1">
      <c r="A168" s="30">
        <v>250344</v>
      </c>
      <c r="B168" s="4" t="s">
        <v>206</v>
      </c>
      <c r="C168" s="18"/>
      <c r="D168" s="18"/>
      <c r="E168" s="18"/>
      <c r="F168" s="18">
        <f t="shared" si="84"/>
        <v>0</v>
      </c>
      <c r="G168" s="18"/>
      <c r="H168" s="18"/>
      <c r="I168" s="18"/>
      <c r="J168" s="18"/>
      <c r="K168" s="18"/>
      <c r="L168" s="18"/>
      <c r="M168" s="18">
        <f t="shared" si="69"/>
        <v>0</v>
      </c>
      <c r="N168" s="18"/>
      <c r="O168" s="18"/>
      <c r="P168" s="18"/>
      <c r="Q168" s="18">
        <f t="shared" si="85"/>
        <v>0</v>
      </c>
      <c r="R168" s="18"/>
      <c r="S168" s="18"/>
      <c r="T168" s="18"/>
      <c r="U168" s="18"/>
      <c r="V168" s="18"/>
      <c r="W168" s="18"/>
      <c r="X168" s="18">
        <f>N168+Q168</f>
        <v>0</v>
      </c>
      <c r="Y168" s="18">
        <f aca="true" t="shared" si="93" ref="Y168:AI168">C168+N168</f>
        <v>0</v>
      </c>
      <c r="Z168" s="18">
        <f t="shared" si="93"/>
        <v>0</v>
      </c>
      <c r="AA168" s="18">
        <f t="shared" si="93"/>
        <v>0</v>
      </c>
      <c r="AB168" s="18">
        <f t="shared" si="93"/>
        <v>0</v>
      </c>
      <c r="AC168" s="18">
        <f t="shared" si="93"/>
        <v>0</v>
      </c>
      <c r="AD168" s="18">
        <f t="shared" si="93"/>
        <v>0</v>
      </c>
      <c r="AE168" s="18">
        <f t="shared" si="93"/>
        <v>0</v>
      </c>
      <c r="AF168" s="18">
        <f t="shared" si="93"/>
        <v>0</v>
      </c>
      <c r="AG168" s="18">
        <f t="shared" si="93"/>
        <v>0</v>
      </c>
      <c r="AH168" s="18">
        <f t="shared" si="93"/>
        <v>0</v>
      </c>
      <c r="AI168" s="18">
        <f t="shared" si="93"/>
        <v>0</v>
      </c>
    </row>
    <row r="169" spans="1:35" s="32" customFormat="1" ht="38.25" customHeight="1">
      <c r="A169" s="30">
        <v>250352</v>
      </c>
      <c r="B169" s="4" t="s">
        <v>203</v>
      </c>
      <c r="C169" s="18">
        <v>58400</v>
      </c>
      <c r="D169" s="18"/>
      <c r="E169" s="18"/>
      <c r="F169" s="18">
        <f t="shared" si="84"/>
        <v>0</v>
      </c>
      <c r="G169" s="18"/>
      <c r="H169" s="18"/>
      <c r="I169" s="18"/>
      <c r="J169" s="18"/>
      <c r="K169" s="18"/>
      <c r="L169" s="18"/>
      <c r="M169" s="18">
        <f t="shared" si="69"/>
        <v>58400</v>
      </c>
      <c r="N169" s="18"/>
      <c r="O169" s="18"/>
      <c r="P169" s="18"/>
      <c r="Q169" s="18">
        <f t="shared" si="85"/>
        <v>0</v>
      </c>
      <c r="R169" s="18"/>
      <c r="S169" s="18"/>
      <c r="T169" s="18"/>
      <c r="U169" s="18"/>
      <c r="V169" s="18"/>
      <c r="W169" s="18"/>
      <c r="X169" s="18">
        <f t="shared" si="86"/>
        <v>0</v>
      </c>
      <c r="Y169" s="18">
        <f aca="true" t="shared" si="94" ref="Y169:AB170">C169+N169</f>
        <v>58400</v>
      </c>
      <c r="Z169" s="18">
        <f t="shared" si="94"/>
        <v>0</v>
      </c>
      <c r="AA169" s="18">
        <f t="shared" si="94"/>
        <v>0</v>
      </c>
      <c r="AB169" s="18">
        <f t="shared" si="94"/>
        <v>0</v>
      </c>
      <c r="AC169" s="18">
        <f aca="true" t="shared" si="95" ref="AC169:AF170">G169+R169</f>
        <v>0</v>
      </c>
      <c r="AD169" s="18">
        <f t="shared" si="95"/>
        <v>0</v>
      </c>
      <c r="AE169" s="18">
        <f t="shared" si="95"/>
        <v>0</v>
      </c>
      <c r="AF169" s="18">
        <f t="shared" si="95"/>
        <v>0</v>
      </c>
      <c r="AG169" s="18">
        <f aca="true" t="shared" si="96" ref="AG169:AI170">K169+V169</f>
        <v>0</v>
      </c>
      <c r="AH169" s="18">
        <f t="shared" si="96"/>
        <v>0</v>
      </c>
      <c r="AI169" s="18">
        <f t="shared" si="96"/>
        <v>58400</v>
      </c>
    </row>
    <row r="170" spans="1:35" s="32" customFormat="1" ht="32.25" customHeight="1">
      <c r="A170" s="30">
        <v>250354</v>
      </c>
      <c r="B170" s="4" t="s">
        <v>223</v>
      </c>
      <c r="C170" s="18"/>
      <c r="D170" s="18"/>
      <c r="E170" s="18"/>
      <c r="F170" s="18">
        <f t="shared" si="84"/>
        <v>541900</v>
      </c>
      <c r="G170" s="18">
        <v>173400</v>
      </c>
      <c r="H170" s="18"/>
      <c r="I170" s="18"/>
      <c r="J170" s="18">
        <v>368500</v>
      </c>
      <c r="K170" s="82"/>
      <c r="L170" s="18"/>
      <c r="M170" s="18">
        <f t="shared" si="69"/>
        <v>541900</v>
      </c>
      <c r="N170" s="18"/>
      <c r="O170" s="18"/>
      <c r="P170" s="18"/>
      <c r="Q170" s="18">
        <f t="shared" si="85"/>
        <v>0</v>
      </c>
      <c r="R170" s="18"/>
      <c r="S170" s="18"/>
      <c r="T170" s="18"/>
      <c r="U170" s="18"/>
      <c r="V170" s="18"/>
      <c r="W170" s="18"/>
      <c r="X170" s="18">
        <f t="shared" si="86"/>
        <v>0</v>
      </c>
      <c r="Y170" s="18">
        <f t="shared" si="94"/>
        <v>0</v>
      </c>
      <c r="Z170" s="18">
        <f t="shared" si="94"/>
        <v>0</v>
      </c>
      <c r="AA170" s="18">
        <f t="shared" si="94"/>
        <v>0</v>
      </c>
      <c r="AB170" s="18">
        <f t="shared" si="94"/>
        <v>541900</v>
      </c>
      <c r="AC170" s="18">
        <f t="shared" si="95"/>
        <v>173400</v>
      </c>
      <c r="AD170" s="18">
        <f t="shared" si="95"/>
        <v>0</v>
      </c>
      <c r="AE170" s="18">
        <f t="shared" si="95"/>
        <v>0</v>
      </c>
      <c r="AF170" s="18">
        <f t="shared" si="95"/>
        <v>368500</v>
      </c>
      <c r="AG170" s="18">
        <f t="shared" si="96"/>
        <v>0</v>
      </c>
      <c r="AH170" s="18">
        <f t="shared" si="96"/>
        <v>0</v>
      </c>
      <c r="AI170" s="18">
        <f t="shared" si="96"/>
        <v>541900</v>
      </c>
    </row>
    <row r="171" spans="1:35" s="32" customFormat="1" ht="36" customHeight="1">
      <c r="A171" s="30">
        <v>250366</v>
      </c>
      <c r="B171" s="4" t="s">
        <v>231</v>
      </c>
      <c r="C171" s="18">
        <v>1000000</v>
      </c>
      <c r="D171" s="18"/>
      <c r="E171" s="18"/>
      <c r="F171" s="18">
        <f>G171+J171</f>
        <v>0</v>
      </c>
      <c r="G171" s="18"/>
      <c r="H171" s="18"/>
      <c r="I171" s="18"/>
      <c r="J171" s="18"/>
      <c r="K171" s="18"/>
      <c r="L171" s="18"/>
      <c r="M171" s="18">
        <f t="shared" si="69"/>
        <v>1000000</v>
      </c>
      <c r="N171" s="18"/>
      <c r="O171" s="18"/>
      <c r="P171" s="18"/>
      <c r="Q171" s="18">
        <f t="shared" si="85"/>
        <v>0</v>
      </c>
      <c r="R171" s="18"/>
      <c r="S171" s="18"/>
      <c r="T171" s="18"/>
      <c r="U171" s="18"/>
      <c r="V171" s="18"/>
      <c r="W171" s="18"/>
      <c r="X171" s="18">
        <f>N171+Q171</f>
        <v>0</v>
      </c>
      <c r="Y171" s="18">
        <f aca="true" t="shared" si="97" ref="Y171:AI172">C171+N171</f>
        <v>1000000</v>
      </c>
      <c r="Z171" s="18">
        <f t="shared" si="97"/>
        <v>0</v>
      </c>
      <c r="AA171" s="18">
        <f t="shared" si="97"/>
        <v>0</v>
      </c>
      <c r="AB171" s="18">
        <f t="shared" si="97"/>
        <v>0</v>
      </c>
      <c r="AC171" s="18">
        <f t="shared" si="97"/>
        <v>0</v>
      </c>
      <c r="AD171" s="18">
        <f t="shared" si="97"/>
        <v>0</v>
      </c>
      <c r="AE171" s="18">
        <f t="shared" si="97"/>
        <v>0</v>
      </c>
      <c r="AF171" s="18">
        <f t="shared" si="97"/>
        <v>0</v>
      </c>
      <c r="AG171" s="18">
        <f t="shared" si="97"/>
        <v>0</v>
      </c>
      <c r="AH171" s="18">
        <f t="shared" si="97"/>
        <v>0</v>
      </c>
      <c r="AI171" s="18">
        <f t="shared" si="97"/>
        <v>1000000</v>
      </c>
    </row>
    <row r="172" spans="1:35" s="32" customFormat="1" ht="28.5" customHeight="1">
      <c r="A172" s="29" t="s">
        <v>133</v>
      </c>
      <c r="B172" s="4" t="s">
        <v>134</v>
      </c>
      <c r="C172" s="18"/>
      <c r="D172" s="18"/>
      <c r="E172" s="18"/>
      <c r="F172" s="18">
        <f>G172+J172</f>
        <v>636682.61</v>
      </c>
      <c r="G172" s="18"/>
      <c r="H172" s="18"/>
      <c r="I172" s="18"/>
      <c r="J172" s="61">
        <v>636682.61</v>
      </c>
      <c r="K172" s="61">
        <v>622739.61</v>
      </c>
      <c r="L172" s="61">
        <v>415102</v>
      </c>
      <c r="M172" s="18">
        <f t="shared" si="69"/>
        <v>636682.61</v>
      </c>
      <c r="N172" s="18"/>
      <c r="O172" s="18"/>
      <c r="P172" s="18"/>
      <c r="Q172" s="18">
        <f t="shared" si="85"/>
        <v>70000</v>
      </c>
      <c r="R172" s="18"/>
      <c r="S172" s="18"/>
      <c r="T172" s="18"/>
      <c r="U172" s="18">
        <v>70000</v>
      </c>
      <c r="V172" s="18">
        <v>70000</v>
      </c>
      <c r="W172" s="18">
        <v>70000</v>
      </c>
      <c r="X172" s="18">
        <f>N172+Q172</f>
        <v>70000</v>
      </c>
      <c r="Y172" s="18">
        <f t="shared" si="97"/>
        <v>0</v>
      </c>
      <c r="Z172" s="18">
        <f t="shared" si="97"/>
        <v>0</v>
      </c>
      <c r="AA172" s="18">
        <f t="shared" si="97"/>
        <v>0</v>
      </c>
      <c r="AB172" s="18">
        <f t="shared" si="97"/>
        <v>706682.61</v>
      </c>
      <c r="AC172" s="18">
        <f t="shared" si="97"/>
        <v>0</v>
      </c>
      <c r="AD172" s="18">
        <f t="shared" si="97"/>
        <v>0</v>
      </c>
      <c r="AE172" s="18">
        <f t="shared" si="97"/>
        <v>0</v>
      </c>
      <c r="AF172" s="18">
        <f t="shared" si="97"/>
        <v>706682.61</v>
      </c>
      <c r="AG172" s="18">
        <f t="shared" si="97"/>
        <v>692739.61</v>
      </c>
      <c r="AH172" s="18">
        <f t="shared" si="97"/>
        <v>485102</v>
      </c>
      <c r="AI172" s="18">
        <f t="shared" si="97"/>
        <v>706682.61</v>
      </c>
    </row>
    <row r="173" spans="1:35" s="1" customFormat="1" ht="38.25" customHeight="1">
      <c r="A173" s="94" t="s">
        <v>65</v>
      </c>
      <c r="B173" s="94"/>
      <c r="C173" s="18">
        <f>C154+C157</f>
        <v>87899065</v>
      </c>
      <c r="D173" s="18">
        <f aca="true" t="shared" si="98" ref="D173:W173">D154+D157</f>
        <v>29737574</v>
      </c>
      <c r="E173" s="18">
        <f t="shared" si="98"/>
        <v>4736651</v>
      </c>
      <c r="F173" s="18">
        <f t="shared" si="98"/>
        <v>2323987.61</v>
      </c>
      <c r="G173" s="18">
        <f t="shared" si="98"/>
        <v>595970</v>
      </c>
      <c r="H173" s="18">
        <f t="shared" si="98"/>
        <v>50541</v>
      </c>
      <c r="I173" s="18">
        <f t="shared" si="98"/>
        <v>0</v>
      </c>
      <c r="J173" s="18">
        <f t="shared" si="98"/>
        <v>1728017.6099999999</v>
      </c>
      <c r="K173" s="18">
        <f t="shared" si="98"/>
        <v>1333624.6099999999</v>
      </c>
      <c r="L173" s="18">
        <f t="shared" si="98"/>
        <v>934464</v>
      </c>
      <c r="M173" s="18">
        <f t="shared" si="69"/>
        <v>90223052.61</v>
      </c>
      <c r="N173" s="18">
        <f t="shared" si="98"/>
        <v>65300</v>
      </c>
      <c r="O173" s="18">
        <f t="shared" si="98"/>
        <v>0</v>
      </c>
      <c r="P173" s="18">
        <f t="shared" si="98"/>
        <v>0</v>
      </c>
      <c r="Q173" s="18">
        <f t="shared" si="85"/>
        <v>70000</v>
      </c>
      <c r="R173" s="18">
        <f t="shared" si="98"/>
        <v>0</v>
      </c>
      <c r="S173" s="18">
        <f t="shared" si="98"/>
        <v>0</v>
      </c>
      <c r="T173" s="18">
        <f t="shared" si="98"/>
        <v>0</v>
      </c>
      <c r="U173" s="18">
        <f t="shared" si="98"/>
        <v>70000</v>
      </c>
      <c r="V173" s="18">
        <f t="shared" si="98"/>
        <v>70000</v>
      </c>
      <c r="W173" s="18">
        <f t="shared" si="98"/>
        <v>70000</v>
      </c>
      <c r="X173" s="18">
        <f t="shared" si="86"/>
        <v>135300</v>
      </c>
      <c r="Y173" s="18">
        <f t="shared" si="54"/>
        <v>87964365</v>
      </c>
      <c r="Z173" s="18">
        <f t="shared" si="54"/>
        <v>29737574</v>
      </c>
      <c r="AA173" s="18">
        <f t="shared" si="54"/>
        <v>4736651</v>
      </c>
      <c r="AB173" s="18">
        <f t="shared" si="54"/>
        <v>2393987.61</v>
      </c>
      <c r="AC173" s="18">
        <f aca="true" t="shared" si="99" ref="AC173:AI173">G173+R173</f>
        <v>595970</v>
      </c>
      <c r="AD173" s="18">
        <f t="shared" si="99"/>
        <v>50541</v>
      </c>
      <c r="AE173" s="18">
        <f t="shared" si="99"/>
        <v>0</v>
      </c>
      <c r="AF173" s="18">
        <f t="shared" si="99"/>
        <v>1798017.6099999999</v>
      </c>
      <c r="AG173" s="18">
        <f t="shared" si="99"/>
        <v>1403624.6099999999</v>
      </c>
      <c r="AH173" s="18">
        <f t="shared" si="99"/>
        <v>1004464</v>
      </c>
      <c r="AI173" s="18">
        <f t="shared" si="99"/>
        <v>90358352.61</v>
      </c>
    </row>
    <row r="174" spans="1:35" s="45" customFormat="1" ht="21" customHeight="1">
      <c r="A174" s="97" t="s">
        <v>129</v>
      </c>
      <c r="B174" s="97"/>
      <c r="C174" s="18">
        <f>C155+C158</f>
        <v>32923200</v>
      </c>
      <c r="D174" s="18">
        <f aca="true" t="shared" si="100" ref="D174:AI174">D155+D158</f>
        <v>0</v>
      </c>
      <c r="E174" s="18">
        <f t="shared" si="100"/>
        <v>0</v>
      </c>
      <c r="F174" s="18">
        <f t="shared" si="100"/>
        <v>591900</v>
      </c>
      <c r="G174" s="18">
        <f t="shared" si="100"/>
        <v>173400</v>
      </c>
      <c r="H174" s="18">
        <f t="shared" si="100"/>
        <v>0</v>
      </c>
      <c r="I174" s="18">
        <f t="shared" si="100"/>
        <v>0</v>
      </c>
      <c r="J174" s="18">
        <f t="shared" si="100"/>
        <v>418500</v>
      </c>
      <c r="K174" s="18">
        <f t="shared" si="100"/>
        <v>50000</v>
      </c>
      <c r="L174" s="18">
        <f t="shared" si="100"/>
        <v>50000</v>
      </c>
      <c r="M174" s="18">
        <f t="shared" si="69"/>
        <v>33515100</v>
      </c>
      <c r="N174" s="18">
        <f t="shared" si="100"/>
        <v>0</v>
      </c>
      <c r="O174" s="18">
        <f t="shared" si="100"/>
        <v>0</v>
      </c>
      <c r="P174" s="18">
        <f t="shared" si="100"/>
        <v>0</v>
      </c>
      <c r="Q174" s="18">
        <f t="shared" si="100"/>
        <v>0</v>
      </c>
      <c r="R174" s="18">
        <f t="shared" si="100"/>
        <v>0</v>
      </c>
      <c r="S174" s="18">
        <f t="shared" si="100"/>
        <v>0</v>
      </c>
      <c r="T174" s="18">
        <f t="shared" si="100"/>
        <v>0</v>
      </c>
      <c r="U174" s="18">
        <f t="shared" si="100"/>
        <v>0</v>
      </c>
      <c r="V174" s="18">
        <f t="shared" si="100"/>
        <v>0</v>
      </c>
      <c r="W174" s="18">
        <f t="shared" si="100"/>
        <v>0</v>
      </c>
      <c r="X174" s="18">
        <f t="shared" si="100"/>
        <v>0</v>
      </c>
      <c r="Y174" s="18">
        <f t="shared" si="100"/>
        <v>32923200</v>
      </c>
      <c r="Z174" s="18">
        <f t="shared" si="100"/>
        <v>0</v>
      </c>
      <c r="AA174" s="18">
        <f t="shared" si="100"/>
        <v>0</v>
      </c>
      <c r="AB174" s="18">
        <f t="shared" si="100"/>
        <v>591900</v>
      </c>
      <c r="AC174" s="18">
        <f t="shared" si="100"/>
        <v>173400</v>
      </c>
      <c r="AD174" s="18">
        <f t="shared" si="100"/>
        <v>0</v>
      </c>
      <c r="AE174" s="18">
        <f t="shared" si="100"/>
        <v>0</v>
      </c>
      <c r="AF174" s="18">
        <f t="shared" si="100"/>
        <v>418500</v>
      </c>
      <c r="AG174" s="18">
        <f t="shared" si="100"/>
        <v>50000</v>
      </c>
      <c r="AH174" s="18">
        <f t="shared" si="100"/>
        <v>50000</v>
      </c>
      <c r="AI174" s="18">
        <f t="shared" si="100"/>
        <v>33515100</v>
      </c>
    </row>
    <row r="175" spans="1:35" s="45" customFormat="1" ht="21.75" customHeight="1">
      <c r="A175" s="97" t="s">
        <v>130</v>
      </c>
      <c r="B175" s="97"/>
      <c r="C175" s="18">
        <f>C156+C159</f>
        <v>1030390</v>
      </c>
      <c r="D175" s="18">
        <f aca="true" t="shared" si="101" ref="D175:AA175">D156+D159</f>
        <v>421892</v>
      </c>
      <c r="E175" s="18">
        <f t="shared" si="101"/>
        <v>19915</v>
      </c>
      <c r="F175" s="18">
        <f t="shared" si="101"/>
        <v>13943</v>
      </c>
      <c r="G175" s="18">
        <f t="shared" si="101"/>
        <v>0</v>
      </c>
      <c r="H175" s="18">
        <f t="shared" si="101"/>
        <v>0</v>
      </c>
      <c r="I175" s="18">
        <f t="shared" si="101"/>
        <v>0</v>
      </c>
      <c r="J175" s="18">
        <f t="shared" si="101"/>
        <v>13943</v>
      </c>
      <c r="K175" s="18">
        <f t="shared" si="101"/>
        <v>0</v>
      </c>
      <c r="L175" s="18">
        <f t="shared" si="101"/>
        <v>0</v>
      </c>
      <c r="M175" s="18">
        <f t="shared" si="69"/>
        <v>1044333</v>
      </c>
      <c r="N175" s="18">
        <f t="shared" si="101"/>
        <v>0</v>
      </c>
      <c r="O175" s="18">
        <f t="shared" si="101"/>
        <v>0</v>
      </c>
      <c r="P175" s="18">
        <f t="shared" si="101"/>
        <v>0</v>
      </c>
      <c r="Q175" s="18">
        <f t="shared" si="101"/>
        <v>0</v>
      </c>
      <c r="R175" s="18">
        <f t="shared" si="101"/>
        <v>0</v>
      </c>
      <c r="S175" s="18">
        <f t="shared" si="101"/>
        <v>0</v>
      </c>
      <c r="T175" s="18">
        <f t="shared" si="101"/>
        <v>0</v>
      </c>
      <c r="U175" s="18">
        <f t="shared" si="101"/>
        <v>0</v>
      </c>
      <c r="V175" s="18">
        <f t="shared" si="101"/>
        <v>0</v>
      </c>
      <c r="W175" s="18">
        <f t="shared" si="101"/>
        <v>0</v>
      </c>
      <c r="X175" s="18">
        <f t="shared" si="101"/>
        <v>0</v>
      </c>
      <c r="Y175" s="18">
        <f t="shared" si="101"/>
        <v>1030390</v>
      </c>
      <c r="Z175" s="18">
        <f t="shared" si="101"/>
        <v>421892</v>
      </c>
      <c r="AA175" s="18">
        <f t="shared" si="101"/>
        <v>19915</v>
      </c>
      <c r="AB175" s="18">
        <f t="shared" si="54"/>
        <v>13943</v>
      </c>
      <c r="AC175" s="18">
        <f aca="true" t="shared" si="102" ref="AC175:AI175">G175+R175</f>
        <v>0</v>
      </c>
      <c r="AD175" s="18">
        <f t="shared" si="102"/>
        <v>0</v>
      </c>
      <c r="AE175" s="18">
        <f t="shared" si="102"/>
        <v>0</v>
      </c>
      <c r="AF175" s="18">
        <f t="shared" si="102"/>
        <v>13943</v>
      </c>
      <c r="AG175" s="18">
        <f t="shared" si="102"/>
        <v>0</v>
      </c>
      <c r="AH175" s="18">
        <f t="shared" si="102"/>
        <v>0</v>
      </c>
      <c r="AI175" s="18">
        <f t="shared" si="102"/>
        <v>1044333</v>
      </c>
    </row>
    <row r="176" ht="39.75" customHeight="1">
      <c r="B176" s="40"/>
    </row>
    <row r="177" spans="1:32" s="14" customFormat="1" ht="15" customHeight="1">
      <c r="A177" s="19"/>
      <c r="B177" s="20"/>
      <c r="C177" s="21"/>
      <c r="X177" s="15"/>
      <c r="Y177" s="96" t="s">
        <v>160</v>
      </c>
      <c r="Z177" s="96"/>
      <c r="AA177" s="96"/>
      <c r="AB177" s="42"/>
      <c r="AC177" s="42"/>
      <c r="AD177" s="42"/>
      <c r="AE177" s="146" t="s">
        <v>155</v>
      </c>
      <c r="AF177" s="146"/>
    </row>
    <row r="178" spans="4:13" ht="1.5" customHeight="1">
      <c r="D178" s="95"/>
      <c r="E178" s="95"/>
      <c r="L178" s="24"/>
      <c r="M178" s="24"/>
    </row>
    <row r="179" s="42" customFormat="1" ht="18.75" customHeight="1">
      <c r="X179" s="55"/>
    </row>
    <row r="180" spans="33:35" ht="18.75" customHeight="1">
      <c r="AG180" s="23"/>
      <c r="AH180" s="23"/>
      <c r="AI180" s="23"/>
    </row>
    <row r="181" spans="33:35" ht="15.75">
      <c r="AG181" s="23"/>
      <c r="AH181" s="23"/>
      <c r="AI181" s="23"/>
    </row>
    <row r="182" spans="27:35" ht="15.75">
      <c r="AA182" s="23"/>
      <c r="AB182" s="23"/>
      <c r="AC182" s="23"/>
      <c r="AD182" s="23"/>
      <c r="AE182" s="23"/>
      <c r="AF182" s="23"/>
      <c r="AG182" s="23"/>
      <c r="AH182" s="23"/>
      <c r="AI182" s="23"/>
    </row>
    <row r="183" spans="25:35" ht="15.75">
      <c r="Y183" s="22"/>
      <c r="Z183" s="23"/>
      <c r="AA183" s="23"/>
      <c r="AB183" s="23"/>
      <c r="AC183" s="23"/>
      <c r="AD183" s="23"/>
      <c r="AE183" s="23"/>
      <c r="AF183" s="23"/>
      <c r="AG183" s="23"/>
      <c r="AH183" s="23"/>
      <c r="AI183" s="23"/>
    </row>
    <row r="184" spans="25:35" ht="15.75">
      <c r="Y184" s="22"/>
      <c r="Z184" s="23"/>
      <c r="AA184" s="23"/>
      <c r="AB184" s="23"/>
      <c r="AC184" s="23"/>
      <c r="AD184" s="23"/>
      <c r="AE184" s="23"/>
      <c r="AF184" s="23"/>
      <c r="AG184" s="23"/>
      <c r="AH184" s="23"/>
      <c r="AI184" s="23"/>
    </row>
    <row r="185" spans="27:35" ht="15.75">
      <c r="AA185" s="23"/>
      <c r="AB185" s="23"/>
      <c r="AC185" s="23"/>
      <c r="AD185" s="23"/>
      <c r="AE185" s="23"/>
      <c r="AF185" s="23"/>
      <c r="AG185" s="23"/>
      <c r="AH185" s="23"/>
      <c r="AI185" s="23"/>
    </row>
    <row r="186" spans="27:35" ht="15.75">
      <c r="AA186" s="23"/>
      <c r="AB186" s="23"/>
      <c r="AC186" s="23"/>
      <c r="AD186" s="23"/>
      <c r="AE186" s="23"/>
      <c r="AF186" s="23"/>
      <c r="AG186" s="23"/>
      <c r="AH186" s="23"/>
      <c r="AI186" s="23"/>
    </row>
    <row r="187" spans="25:35" ht="15" customHeight="1">
      <c r="Y187" s="22"/>
      <c r="Z187" s="23"/>
      <c r="AA187" s="23"/>
      <c r="AB187" s="23"/>
      <c r="AC187" s="23"/>
      <c r="AD187" s="23"/>
      <c r="AE187" s="23"/>
      <c r="AF187" s="23"/>
      <c r="AG187" s="23"/>
      <c r="AH187" s="23"/>
      <c r="AI187" s="23"/>
    </row>
    <row r="188" spans="25:35" ht="45" customHeight="1">
      <c r="Y188" s="22"/>
      <c r="Z188" s="23"/>
      <c r="AA188" s="23"/>
      <c r="AB188" s="23"/>
      <c r="AC188" s="23"/>
      <c r="AD188" s="23"/>
      <c r="AE188" s="23"/>
      <c r="AF188" s="23"/>
      <c r="AG188" s="23"/>
      <c r="AH188" s="23"/>
      <c r="AI188" s="23"/>
    </row>
    <row r="189" spans="25:35" ht="15.75">
      <c r="Y189" s="22"/>
      <c r="Z189" s="23"/>
      <c r="AA189" s="23"/>
      <c r="AB189" s="23"/>
      <c r="AC189" s="23"/>
      <c r="AD189" s="23"/>
      <c r="AE189" s="23"/>
      <c r="AF189" s="23"/>
      <c r="AG189" s="23"/>
      <c r="AH189" s="23"/>
      <c r="AI189" s="23"/>
    </row>
    <row r="190" spans="25:35" ht="15.75">
      <c r="Y190" s="22"/>
      <c r="Z190" s="23"/>
      <c r="AA190" s="23"/>
      <c r="AB190" s="23"/>
      <c r="AC190" s="23"/>
      <c r="AD190" s="23"/>
      <c r="AE190" s="23"/>
      <c r="AF190" s="23"/>
      <c r="AG190" s="23"/>
      <c r="AH190" s="23"/>
      <c r="AI190" s="23"/>
    </row>
    <row r="191" spans="27:35" ht="15.75">
      <c r="AA191" s="23"/>
      <c r="AB191" s="23"/>
      <c r="AC191" s="23"/>
      <c r="AD191" s="23"/>
      <c r="AE191" s="23"/>
      <c r="AF191" s="23"/>
      <c r="AG191" s="23"/>
      <c r="AH191" s="23"/>
      <c r="AI191" s="23"/>
    </row>
    <row r="192" spans="25:35" ht="15" customHeight="1">
      <c r="Y192" s="22"/>
      <c r="Z192" s="23"/>
      <c r="AA192" s="23"/>
      <c r="AB192" s="23"/>
      <c r="AC192" s="23"/>
      <c r="AD192" s="23"/>
      <c r="AE192" s="23"/>
      <c r="AF192" s="23"/>
      <c r="AG192" s="23"/>
      <c r="AH192" s="23"/>
      <c r="AI192" s="23"/>
    </row>
    <row r="193" spans="25:35" ht="30" customHeight="1">
      <c r="Y193" s="22"/>
      <c r="Z193" s="23"/>
      <c r="AA193" s="23"/>
      <c r="AB193" s="23"/>
      <c r="AC193" s="23"/>
      <c r="AD193" s="23"/>
      <c r="AE193" s="23"/>
      <c r="AF193" s="23"/>
      <c r="AG193" s="23"/>
      <c r="AH193" s="23"/>
      <c r="AI193" s="23"/>
    </row>
    <row r="194" spans="25:35" ht="15.75">
      <c r="Y194" s="22"/>
      <c r="Z194" s="23"/>
      <c r="AA194" s="23"/>
      <c r="AB194" s="23"/>
      <c r="AC194" s="23"/>
      <c r="AD194" s="23"/>
      <c r="AE194" s="23"/>
      <c r="AF194" s="23"/>
      <c r="AG194" s="23"/>
      <c r="AH194" s="23"/>
      <c r="AI194" s="23"/>
    </row>
    <row r="195" spans="25:35" ht="15.75">
      <c r="Y195" s="22"/>
      <c r="Z195" s="23"/>
      <c r="AA195" s="23"/>
      <c r="AB195" s="23"/>
      <c r="AC195" s="23"/>
      <c r="AD195" s="23"/>
      <c r="AE195" s="23"/>
      <c r="AF195" s="23"/>
      <c r="AG195" s="23"/>
      <c r="AH195" s="23"/>
      <c r="AI195" s="23"/>
    </row>
    <row r="196" spans="27:35" ht="15.75">
      <c r="AA196" s="23"/>
      <c r="AB196" s="23"/>
      <c r="AC196" s="23"/>
      <c r="AD196" s="23"/>
      <c r="AE196" s="23"/>
      <c r="AF196" s="23"/>
      <c r="AG196" s="23"/>
      <c r="AH196" s="23"/>
      <c r="AI196" s="23"/>
    </row>
    <row r="197" spans="27:35" ht="15.75">
      <c r="AA197" s="23"/>
      <c r="AB197" s="23"/>
      <c r="AC197" s="23"/>
      <c r="AD197" s="23"/>
      <c r="AE197" s="23"/>
      <c r="AF197" s="23"/>
      <c r="AG197" s="23"/>
      <c r="AH197" s="23"/>
      <c r="AI197" s="23"/>
    </row>
    <row r="202" spans="1:2" ht="15.75">
      <c r="A202" s="95"/>
      <c r="B202" s="95"/>
    </row>
    <row r="206" ht="15.75" hidden="1"/>
    <row r="207" ht="15.75" hidden="1"/>
    <row r="208" ht="15.75" hidden="1"/>
    <row r="211" spans="25:26" ht="15.75">
      <c r="Y211" s="95"/>
      <c r="Z211" s="95"/>
    </row>
  </sheetData>
  <mergeCells count="184">
    <mergeCell ref="L48:L49"/>
    <mergeCell ref="AE177:AF177"/>
    <mergeCell ref="Y51:Y53"/>
    <mergeCell ref="Z51:Z53"/>
    <mergeCell ref="Q51:Q53"/>
    <mergeCell ref="R51:R53"/>
    <mergeCell ref="W51:W53"/>
    <mergeCell ref="X51:X53"/>
    <mergeCell ref="AF48:AF49"/>
    <mergeCell ref="S48:S49"/>
    <mergeCell ref="C6:K6"/>
    <mergeCell ref="F48:F49"/>
    <mergeCell ref="G48:G49"/>
    <mergeCell ref="C48:C49"/>
    <mergeCell ref="D48:D49"/>
    <mergeCell ref="E48:E49"/>
    <mergeCell ref="I13:I15"/>
    <mergeCell ref="J12:J15"/>
    <mergeCell ref="F10:L11"/>
    <mergeCell ref="J48:J49"/>
    <mergeCell ref="A48:A49"/>
    <mergeCell ref="O51:O53"/>
    <mergeCell ref="P51:P53"/>
    <mergeCell ref="N48:N49"/>
    <mergeCell ref="H51:H53"/>
    <mergeCell ref="I51:I53"/>
    <mergeCell ref="H48:H49"/>
    <mergeCell ref="I48:I49"/>
    <mergeCell ref="J51:J53"/>
    <mergeCell ref="A50:B50"/>
    <mergeCell ref="AI51:AI53"/>
    <mergeCell ref="AA51:AA53"/>
    <mergeCell ref="AE51:AE53"/>
    <mergeCell ref="AB51:AB53"/>
    <mergeCell ref="AC51:AC53"/>
    <mergeCell ref="AD51:AD53"/>
    <mergeCell ref="AF51:AF53"/>
    <mergeCell ref="AG51:AG53"/>
    <mergeCell ref="AH51:AH53"/>
    <mergeCell ref="A120:B120"/>
    <mergeCell ref="A122:B122"/>
    <mergeCell ref="A86:B86"/>
    <mergeCell ref="A96:B96"/>
    <mergeCell ref="A110:B110"/>
    <mergeCell ref="A101:B101"/>
    <mergeCell ref="A88:B88"/>
    <mergeCell ref="A94:B94"/>
    <mergeCell ref="A98:B98"/>
    <mergeCell ref="A104:B104"/>
    <mergeCell ref="A158:B158"/>
    <mergeCell ref="A74:B74"/>
    <mergeCell ref="A90:B90"/>
    <mergeCell ref="A118:B118"/>
    <mergeCell ref="A76:B76"/>
    <mergeCell ref="A78:B78"/>
    <mergeCell ref="A80:B80"/>
    <mergeCell ref="A82:B82"/>
    <mergeCell ref="A116:B116"/>
    <mergeCell ref="A144:B144"/>
    <mergeCell ref="A202:B202"/>
    <mergeCell ref="A155:B155"/>
    <mergeCell ref="A142:B142"/>
    <mergeCell ref="A156:B156"/>
    <mergeCell ref="A175:B175"/>
    <mergeCell ref="A146:B146"/>
    <mergeCell ref="A173:B173"/>
    <mergeCell ref="A154:B154"/>
    <mergeCell ref="A159:B159"/>
    <mergeCell ref="A174:B174"/>
    <mergeCell ref="Y177:AA177"/>
    <mergeCell ref="K51:K53"/>
    <mergeCell ref="D178:E178"/>
    <mergeCell ref="T48:T49"/>
    <mergeCell ref="O48:O49"/>
    <mergeCell ref="P48:P49"/>
    <mergeCell ref="S51:S53"/>
    <mergeCell ref="T51:T53"/>
    <mergeCell ref="L51:L53"/>
    <mergeCell ref="Q48:Q49"/>
    <mergeCell ref="Y211:Z211"/>
    <mergeCell ref="M48:M49"/>
    <mergeCell ref="M51:M53"/>
    <mergeCell ref="V51:V53"/>
    <mergeCell ref="U48:U49"/>
    <mergeCell ref="V48:V49"/>
    <mergeCell ref="U51:U53"/>
    <mergeCell ref="R48:R49"/>
    <mergeCell ref="X48:X49"/>
    <mergeCell ref="N51:N53"/>
    <mergeCell ref="K13:K15"/>
    <mergeCell ref="L14:L15"/>
    <mergeCell ref="O13:O15"/>
    <mergeCell ref="W48:W49"/>
    <mergeCell ref="P13:P15"/>
    <mergeCell ref="S13:S15"/>
    <mergeCell ref="T13:T15"/>
    <mergeCell ref="V13:V15"/>
    <mergeCell ref="W14:W15"/>
    <mergeCell ref="K48:K49"/>
    <mergeCell ref="L2:M2"/>
    <mergeCell ref="A21:B21"/>
    <mergeCell ref="H12:I12"/>
    <mergeCell ref="H13:H15"/>
    <mergeCell ref="E13:E15"/>
    <mergeCell ref="D12:E12"/>
    <mergeCell ref="D13:D15"/>
    <mergeCell ref="B9:B15"/>
    <mergeCell ref="A9:A15"/>
    <mergeCell ref="C10:E11"/>
    <mergeCell ref="A25:B25"/>
    <mergeCell ref="A43:B43"/>
    <mergeCell ref="A47:B47"/>
    <mergeCell ref="A45:B45"/>
    <mergeCell ref="A40:B40"/>
    <mergeCell ref="A41:B41"/>
    <mergeCell ref="A64:B64"/>
    <mergeCell ref="A60:B60"/>
    <mergeCell ref="A68:B68"/>
    <mergeCell ref="A66:B66"/>
    <mergeCell ref="A62:B62"/>
    <mergeCell ref="N10:P11"/>
    <mergeCell ref="Q10:W11"/>
    <mergeCell ref="X10:X15"/>
    <mergeCell ref="N12:N15"/>
    <mergeCell ref="O12:P12"/>
    <mergeCell ref="Q12:Q15"/>
    <mergeCell ref="R12:R15"/>
    <mergeCell ref="S12:T12"/>
    <mergeCell ref="U12:U15"/>
    <mergeCell ref="V12:W12"/>
    <mergeCell ref="AF12:AF15"/>
    <mergeCell ref="AG12:AH12"/>
    <mergeCell ref="AG13:AG15"/>
    <mergeCell ref="AH14:AH15"/>
    <mergeCell ref="Z12:AA12"/>
    <mergeCell ref="AB12:AB15"/>
    <mergeCell ref="AC12:AC15"/>
    <mergeCell ref="AD12:AE12"/>
    <mergeCell ref="N9:X9"/>
    <mergeCell ref="Y9:AI9"/>
    <mergeCell ref="Z13:Z15"/>
    <mergeCell ref="AA13:AA15"/>
    <mergeCell ref="AD13:AD15"/>
    <mergeCell ref="AE13:AE15"/>
    <mergeCell ref="Y10:AA11"/>
    <mergeCell ref="AB10:AH11"/>
    <mergeCell ref="AI10:AI15"/>
    <mergeCell ref="Y12:Y15"/>
    <mergeCell ref="A56:B56"/>
    <mergeCell ref="A58:B58"/>
    <mergeCell ref="A157:B157"/>
    <mergeCell ref="D51:D53"/>
    <mergeCell ref="A70:B70"/>
    <mergeCell ref="A72:B72"/>
    <mergeCell ref="A92:B92"/>
    <mergeCell ref="A99:B99"/>
    <mergeCell ref="A84:B84"/>
    <mergeCell ref="A51:A53"/>
    <mergeCell ref="B52:B53"/>
    <mergeCell ref="C51:C53"/>
    <mergeCell ref="G51:G53"/>
    <mergeCell ref="A54:B54"/>
    <mergeCell ref="E51:E53"/>
    <mergeCell ref="F51:F53"/>
    <mergeCell ref="AI48:AI49"/>
    <mergeCell ref="Y48:Y49"/>
    <mergeCell ref="Z48:Z49"/>
    <mergeCell ref="AA48:AA49"/>
    <mergeCell ref="AB48:AB49"/>
    <mergeCell ref="AC48:AC49"/>
    <mergeCell ref="AD48:AD49"/>
    <mergeCell ref="AE48:AE49"/>
    <mergeCell ref="AH48:AH49"/>
    <mergeCell ref="AG48:AG49"/>
    <mergeCell ref="C7:M7"/>
    <mergeCell ref="L3:M3"/>
    <mergeCell ref="A20:B20"/>
    <mergeCell ref="A23:B23"/>
    <mergeCell ref="C9:M9"/>
    <mergeCell ref="M10:M15"/>
    <mergeCell ref="F12:F15"/>
    <mergeCell ref="G12:G15"/>
    <mergeCell ref="C12:C15"/>
    <mergeCell ref="K12:L12"/>
  </mergeCells>
  <printOptions/>
  <pageMargins left="0.5118110236220472" right="0.7874015748031497" top="1.1811023622047245" bottom="0.3937007874015748" header="0.15748031496062992" footer="0.35433070866141736"/>
  <pageSetup horizontalDpi="600" verticalDpi="600" orientation="landscape" paperSize="9" scale="42" r:id="rId1"/>
  <headerFooter alignWithMargins="0">
    <oddFooter>&amp;C&amp;P</oddFooter>
  </headerFooter>
  <rowBreaks count="2" manualBreakCount="2">
    <brk id="86" max="34" man="1"/>
    <brk id="121" max="34" man="1"/>
  </rowBreaks>
  <colBreaks count="2" manualBreakCount="2">
    <brk id="13" max="175" man="1"/>
    <brk id="24" max="175" man="1"/>
  </colBreaks>
</worksheet>
</file>

<file path=xl/worksheets/sheet2.xml><?xml version="1.0" encoding="utf-8"?>
<worksheet xmlns="http://schemas.openxmlformats.org/spreadsheetml/2006/main" xmlns:r="http://schemas.openxmlformats.org/officeDocument/2006/relationships">
  <dimension ref="A1:AI201"/>
  <sheetViews>
    <sheetView tabSelected="1" zoomScale="55" zoomScaleNormal="55" zoomScaleSheetLayoutView="25" workbookViewId="0" topLeftCell="A1">
      <pane xSplit="2" ySplit="14" topLeftCell="C86" activePane="bottomRight" state="frozen"/>
      <selection pane="topLeft" activeCell="A1" sqref="A1"/>
      <selection pane="topRight" activeCell="C1" sqref="C1"/>
      <selection pane="bottomLeft" activeCell="A15" sqref="A15"/>
      <selection pane="bottomRight" activeCell="L3" sqref="L3:M3"/>
    </sheetView>
  </sheetViews>
  <sheetFormatPr defaultColWidth="9.140625" defaultRowHeight="12.75"/>
  <cols>
    <col min="1" max="1" width="13.28125" style="53" customWidth="1"/>
    <col min="2" max="2" width="78.28125" style="10" customWidth="1"/>
    <col min="3" max="3" width="15.57421875" style="23" customWidth="1"/>
    <col min="4" max="4" width="18.140625" style="24" customWidth="1"/>
    <col min="5" max="5" width="16.28125" style="24" customWidth="1"/>
    <col min="6" max="6" width="15.8515625" style="24" customWidth="1"/>
    <col min="7" max="7" width="16.00390625" style="24" customWidth="1"/>
    <col min="8" max="8" width="16.57421875" style="24" customWidth="1"/>
    <col min="9" max="9" width="13.7109375" style="24" customWidth="1"/>
    <col min="10" max="10" width="17.00390625" style="24" customWidth="1"/>
    <col min="11" max="11" width="16.57421875" style="24" customWidth="1"/>
    <col min="12" max="12" width="27.140625" style="24" customWidth="1"/>
    <col min="13" max="13" width="24.140625" style="23" customWidth="1"/>
    <col min="14" max="14" width="23.7109375" style="24" customWidth="1"/>
    <col min="15" max="15" width="20.8515625" style="24" customWidth="1"/>
    <col min="16" max="16" width="20.421875" style="24" customWidth="1"/>
    <col min="17" max="17" width="18.28125" style="1" customWidth="1"/>
    <col min="18" max="18" width="17.28125" style="24" customWidth="1"/>
    <col min="19" max="19" width="16.140625" style="24" customWidth="1"/>
    <col min="20" max="20" width="16.7109375" style="24" customWidth="1"/>
    <col min="21" max="21" width="18.7109375" style="24" customWidth="1"/>
    <col min="22" max="22" width="17.8515625" style="24" customWidth="1"/>
    <col min="23" max="23" width="21.00390625" style="24" customWidth="1"/>
    <col min="24" max="24" width="21.8515625" style="1" customWidth="1"/>
    <col min="25" max="25" width="20.140625" style="24" customWidth="1"/>
    <col min="26" max="27" width="17.421875" style="24" customWidth="1"/>
    <col min="28" max="28" width="17.28125" style="24" customWidth="1"/>
    <col min="29" max="29" width="17.8515625" style="24" customWidth="1"/>
    <col min="30" max="30" width="18.57421875" style="24" customWidth="1"/>
    <col min="31" max="31" width="16.57421875" style="24" customWidth="1"/>
    <col min="32" max="32" width="17.8515625" style="24" customWidth="1"/>
    <col min="33" max="33" width="15.421875" style="24" customWidth="1"/>
    <col min="34" max="34" width="25.140625" style="24" customWidth="1"/>
    <col min="35" max="35" width="31.00390625" style="24" customWidth="1"/>
    <col min="36" max="36" width="13.28125" style="24" bestFit="1" customWidth="1"/>
    <col min="37" max="16384" width="9.140625" style="24" customWidth="1"/>
  </cols>
  <sheetData>
    <row r="1" spans="1:24" s="23" customFormat="1" ht="18.75">
      <c r="A1" s="22"/>
      <c r="B1" s="6"/>
      <c r="K1" s="78"/>
      <c r="L1" s="78" t="s">
        <v>241</v>
      </c>
      <c r="M1" s="78"/>
      <c r="Q1" s="32"/>
      <c r="X1" s="32"/>
    </row>
    <row r="2" spans="1:24" s="23" customFormat="1" ht="15" customHeight="1">
      <c r="A2" s="173"/>
      <c r="B2" s="173"/>
      <c r="K2" s="78"/>
      <c r="L2" s="104" t="s">
        <v>81</v>
      </c>
      <c r="M2" s="104"/>
      <c r="Q2" s="32"/>
      <c r="X2" s="32"/>
    </row>
    <row r="3" spans="1:24" s="23" customFormat="1" ht="15" customHeight="1">
      <c r="A3" s="22"/>
      <c r="B3" s="6"/>
      <c r="K3" s="78"/>
      <c r="L3" s="104" t="s">
        <v>266</v>
      </c>
      <c r="M3" s="104"/>
      <c r="Q3" s="32"/>
      <c r="X3" s="32"/>
    </row>
    <row r="4" spans="1:24" s="23" customFormat="1" ht="19.5" customHeight="1">
      <c r="A4" s="22"/>
      <c r="B4" s="6"/>
      <c r="D4" s="141" t="s">
        <v>248</v>
      </c>
      <c r="E4" s="141"/>
      <c r="F4" s="141"/>
      <c r="G4" s="141"/>
      <c r="H4" s="141"/>
      <c r="I4" s="141"/>
      <c r="J4" s="141"/>
      <c r="K4" s="84"/>
      <c r="L4" s="84" t="s">
        <v>244</v>
      </c>
      <c r="M4" s="84"/>
      <c r="N4" s="84"/>
      <c r="Q4" s="32"/>
      <c r="X4" s="32"/>
    </row>
    <row r="5" spans="2:24" s="23" customFormat="1" ht="22.5" customHeight="1">
      <c r="B5" s="64"/>
      <c r="C5" s="162" t="s">
        <v>253</v>
      </c>
      <c r="D5" s="162"/>
      <c r="E5" s="162"/>
      <c r="F5" s="162"/>
      <c r="G5" s="162"/>
      <c r="H5" s="162"/>
      <c r="I5" s="162"/>
      <c r="J5" s="162"/>
      <c r="K5" s="162"/>
      <c r="L5" s="162"/>
      <c r="M5" s="65" t="s">
        <v>188</v>
      </c>
      <c r="Q5" s="32"/>
      <c r="X5" s="32"/>
    </row>
    <row r="6" spans="1:24" s="23" customFormat="1" ht="11.25" customHeight="1" thickBot="1">
      <c r="A6" s="88"/>
      <c r="B6" s="89"/>
      <c r="C6" s="90"/>
      <c r="D6" s="90"/>
      <c r="E6" s="90"/>
      <c r="F6" s="90"/>
      <c r="G6" s="90"/>
      <c r="H6" s="90"/>
      <c r="I6" s="90"/>
      <c r="J6" s="90"/>
      <c r="K6" s="90"/>
      <c r="L6" s="90"/>
      <c r="M6" s="88"/>
      <c r="Q6" s="32"/>
      <c r="X6" s="32"/>
    </row>
    <row r="7" spans="1:35" s="23" customFormat="1" ht="23.25" customHeight="1">
      <c r="A7" s="151" t="s">
        <v>148</v>
      </c>
      <c r="B7" s="149" t="s">
        <v>83</v>
      </c>
      <c r="C7" s="163" t="s">
        <v>191</v>
      </c>
      <c r="D7" s="163"/>
      <c r="E7" s="163"/>
      <c r="F7" s="163"/>
      <c r="G7" s="163"/>
      <c r="H7" s="163"/>
      <c r="I7" s="163"/>
      <c r="J7" s="163"/>
      <c r="K7" s="163"/>
      <c r="L7" s="163"/>
      <c r="M7" s="163"/>
      <c r="N7" s="120" t="s">
        <v>190</v>
      </c>
      <c r="O7" s="120"/>
      <c r="P7" s="120"/>
      <c r="Q7" s="120"/>
      <c r="R7" s="120"/>
      <c r="S7" s="120"/>
      <c r="T7" s="120"/>
      <c r="U7" s="120"/>
      <c r="V7" s="120"/>
      <c r="W7" s="120"/>
      <c r="X7" s="120"/>
      <c r="Y7" s="120" t="s">
        <v>189</v>
      </c>
      <c r="Z7" s="120"/>
      <c r="AA7" s="120"/>
      <c r="AB7" s="120"/>
      <c r="AC7" s="120"/>
      <c r="AD7" s="120"/>
      <c r="AE7" s="120"/>
      <c r="AF7" s="120"/>
      <c r="AG7" s="120"/>
      <c r="AH7" s="120"/>
      <c r="AI7" s="120"/>
    </row>
    <row r="8" spans="1:35" ht="18" customHeight="1">
      <c r="A8" s="152"/>
      <c r="B8" s="150"/>
      <c r="C8" s="150" t="s">
        <v>3</v>
      </c>
      <c r="D8" s="150"/>
      <c r="E8" s="150"/>
      <c r="F8" s="150" t="s">
        <v>4</v>
      </c>
      <c r="G8" s="150"/>
      <c r="H8" s="150"/>
      <c r="I8" s="150"/>
      <c r="J8" s="150"/>
      <c r="K8" s="150"/>
      <c r="L8" s="150"/>
      <c r="M8" s="108" t="s">
        <v>11</v>
      </c>
      <c r="N8" s="123" t="s">
        <v>3</v>
      </c>
      <c r="O8" s="124"/>
      <c r="P8" s="124"/>
      <c r="Q8" s="108" t="s">
        <v>4</v>
      </c>
      <c r="R8" s="108"/>
      <c r="S8" s="108"/>
      <c r="T8" s="108"/>
      <c r="U8" s="108"/>
      <c r="V8" s="108"/>
      <c r="W8" s="108"/>
      <c r="X8" s="107" t="s">
        <v>11</v>
      </c>
      <c r="Y8" s="123" t="s">
        <v>3</v>
      </c>
      <c r="Z8" s="124"/>
      <c r="AA8" s="124"/>
      <c r="AB8" s="108" t="s">
        <v>4</v>
      </c>
      <c r="AC8" s="108"/>
      <c r="AD8" s="108"/>
      <c r="AE8" s="108"/>
      <c r="AF8" s="108"/>
      <c r="AG8" s="108"/>
      <c r="AH8" s="108"/>
      <c r="AI8" s="107" t="s">
        <v>11</v>
      </c>
    </row>
    <row r="9" spans="1:35" s="1" customFormat="1" ht="23.25" customHeight="1">
      <c r="A9" s="152"/>
      <c r="B9" s="150"/>
      <c r="C9" s="150"/>
      <c r="D9" s="150"/>
      <c r="E9" s="150"/>
      <c r="F9" s="150"/>
      <c r="G9" s="150"/>
      <c r="H9" s="150"/>
      <c r="I9" s="150"/>
      <c r="J9" s="150"/>
      <c r="K9" s="150"/>
      <c r="L9" s="150"/>
      <c r="M9" s="108"/>
      <c r="N9" s="125"/>
      <c r="O9" s="126"/>
      <c r="P9" s="126"/>
      <c r="Q9" s="108"/>
      <c r="R9" s="108"/>
      <c r="S9" s="108"/>
      <c r="T9" s="108"/>
      <c r="U9" s="108"/>
      <c r="V9" s="108"/>
      <c r="W9" s="108"/>
      <c r="X9" s="107"/>
      <c r="Y9" s="125"/>
      <c r="Z9" s="126"/>
      <c r="AA9" s="126"/>
      <c r="AB9" s="108"/>
      <c r="AC9" s="108"/>
      <c r="AD9" s="108"/>
      <c r="AE9" s="108"/>
      <c r="AF9" s="108"/>
      <c r="AG9" s="108"/>
      <c r="AH9" s="108"/>
      <c r="AI9" s="107"/>
    </row>
    <row r="10" spans="1:35" s="1" customFormat="1" ht="14.25" customHeight="1">
      <c r="A10" s="174" t="s">
        <v>145</v>
      </c>
      <c r="B10" s="150" t="s">
        <v>146</v>
      </c>
      <c r="C10" s="108" t="s">
        <v>5</v>
      </c>
      <c r="D10" s="150" t="s">
        <v>158</v>
      </c>
      <c r="E10" s="150"/>
      <c r="F10" s="150" t="s">
        <v>5</v>
      </c>
      <c r="G10" s="150" t="s">
        <v>6</v>
      </c>
      <c r="H10" s="150" t="s">
        <v>158</v>
      </c>
      <c r="I10" s="150"/>
      <c r="J10" s="150" t="s">
        <v>10</v>
      </c>
      <c r="K10" s="150" t="s">
        <v>158</v>
      </c>
      <c r="L10" s="150"/>
      <c r="M10" s="108"/>
      <c r="N10" s="108" t="s">
        <v>5</v>
      </c>
      <c r="O10" s="108" t="s">
        <v>7</v>
      </c>
      <c r="P10" s="127"/>
      <c r="Q10" s="108" t="s">
        <v>5</v>
      </c>
      <c r="R10" s="108" t="s">
        <v>6</v>
      </c>
      <c r="S10" s="108" t="s">
        <v>158</v>
      </c>
      <c r="T10" s="108"/>
      <c r="U10" s="108" t="s">
        <v>10</v>
      </c>
      <c r="V10" s="108" t="s">
        <v>158</v>
      </c>
      <c r="W10" s="108"/>
      <c r="X10" s="107"/>
      <c r="Y10" s="108" t="s">
        <v>5</v>
      </c>
      <c r="Z10" s="108" t="s">
        <v>7</v>
      </c>
      <c r="AA10" s="127"/>
      <c r="AB10" s="108" t="s">
        <v>5</v>
      </c>
      <c r="AC10" s="108" t="s">
        <v>6</v>
      </c>
      <c r="AD10" s="108" t="s">
        <v>158</v>
      </c>
      <c r="AE10" s="108"/>
      <c r="AF10" s="108" t="s">
        <v>10</v>
      </c>
      <c r="AG10" s="108" t="s">
        <v>158</v>
      </c>
      <c r="AH10" s="108"/>
      <c r="AI10" s="107"/>
    </row>
    <row r="11" spans="1:35" s="1" customFormat="1" ht="15" customHeight="1">
      <c r="A11" s="174"/>
      <c r="B11" s="150"/>
      <c r="C11" s="108"/>
      <c r="D11" s="150" t="s">
        <v>8</v>
      </c>
      <c r="E11" s="161" t="s">
        <v>9</v>
      </c>
      <c r="F11" s="150"/>
      <c r="G11" s="150"/>
      <c r="H11" s="150" t="s">
        <v>8</v>
      </c>
      <c r="I11" s="161" t="s">
        <v>9</v>
      </c>
      <c r="J11" s="150"/>
      <c r="K11" s="161" t="s">
        <v>156</v>
      </c>
      <c r="L11" s="150" t="s">
        <v>157</v>
      </c>
      <c r="M11" s="108"/>
      <c r="N11" s="108"/>
      <c r="O11" s="108" t="s">
        <v>8</v>
      </c>
      <c r="P11" s="121" t="s">
        <v>9</v>
      </c>
      <c r="Q11" s="108"/>
      <c r="R11" s="108"/>
      <c r="S11" s="108" t="s">
        <v>8</v>
      </c>
      <c r="T11" s="122" t="s">
        <v>9</v>
      </c>
      <c r="U11" s="108"/>
      <c r="V11" s="108" t="s">
        <v>162</v>
      </c>
      <c r="W11" s="17" t="s">
        <v>158</v>
      </c>
      <c r="X11" s="107"/>
      <c r="Y11" s="108"/>
      <c r="Z11" s="108" t="s">
        <v>8</v>
      </c>
      <c r="AA11" s="121" t="s">
        <v>9</v>
      </c>
      <c r="AB11" s="108"/>
      <c r="AC11" s="108"/>
      <c r="AD11" s="108" t="s">
        <v>8</v>
      </c>
      <c r="AE11" s="122" t="s">
        <v>9</v>
      </c>
      <c r="AF11" s="108"/>
      <c r="AG11" s="108" t="s">
        <v>162</v>
      </c>
      <c r="AH11" s="17" t="s">
        <v>158</v>
      </c>
      <c r="AI11" s="107"/>
    </row>
    <row r="12" spans="1:35" s="1" customFormat="1" ht="7.5" customHeight="1">
      <c r="A12" s="174"/>
      <c r="B12" s="150"/>
      <c r="C12" s="108"/>
      <c r="D12" s="150"/>
      <c r="E12" s="161"/>
      <c r="F12" s="150"/>
      <c r="G12" s="150"/>
      <c r="H12" s="150"/>
      <c r="I12" s="161"/>
      <c r="J12" s="150"/>
      <c r="K12" s="161"/>
      <c r="L12" s="150"/>
      <c r="M12" s="108"/>
      <c r="N12" s="108"/>
      <c r="O12" s="108"/>
      <c r="P12" s="121"/>
      <c r="Q12" s="108"/>
      <c r="R12" s="108"/>
      <c r="S12" s="108"/>
      <c r="T12" s="122"/>
      <c r="U12" s="108"/>
      <c r="V12" s="108"/>
      <c r="W12" s="105" t="s">
        <v>159</v>
      </c>
      <c r="X12" s="107"/>
      <c r="Y12" s="108"/>
      <c r="Z12" s="108"/>
      <c r="AA12" s="121"/>
      <c r="AB12" s="108"/>
      <c r="AC12" s="108"/>
      <c r="AD12" s="108"/>
      <c r="AE12" s="122"/>
      <c r="AF12" s="108"/>
      <c r="AG12" s="108"/>
      <c r="AH12" s="105" t="s">
        <v>159</v>
      </c>
      <c r="AI12" s="107"/>
    </row>
    <row r="13" spans="1:35" s="1" customFormat="1" ht="54" customHeight="1">
      <c r="A13" s="174"/>
      <c r="B13" s="150"/>
      <c r="C13" s="108"/>
      <c r="D13" s="150"/>
      <c r="E13" s="161"/>
      <c r="F13" s="150"/>
      <c r="G13" s="150"/>
      <c r="H13" s="150"/>
      <c r="I13" s="161"/>
      <c r="J13" s="150"/>
      <c r="K13" s="161"/>
      <c r="L13" s="74" t="s">
        <v>159</v>
      </c>
      <c r="M13" s="108"/>
      <c r="N13" s="108"/>
      <c r="O13" s="108"/>
      <c r="P13" s="121"/>
      <c r="Q13" s="108"/>
      <c r="R13" s="108"/>
      <c r="S13" s="108"/>
      <c r="T13" s="122"/>
      <c r="U13" s="108"/>
      <c r="V13" s="108"/>
      <c r="W13" s="105"/>
      <c r="X13" s="107"/>
      <c r="Y13" s="108"/>
      <c r="Z13" s="108"/>
      <c r="AA13" s="121"/>
      <c r="AB13" s="108"/>
      <c r="AC13" s="108"/>
      <c r="AD13" s="108"/>
      <c r="AE13" s="122"/>
      <c r="AF13" s="108"/>
      <c r="AG13" s="108"/>
      <c r="AH13" s="105"/>
      <c r="AI13" s="107"/>
    </row>
    <row r="14" spans="1:35" s="66" customFormat="1" ht="15" customHeight="1">
      <c r="A14" s="68" t="s">
        <v>161</v>
      </c>
      <c r="B14" s="69">
        <v>2</v>
      </c>
      <c r="C14" s="70">
        <v>3</v>
      </c>
      <c r="D14" s="69">
        <v>4</v>
      </c>
      <c r="E14" s="71">
        <v>5</v>
      </c>
      <c r="F14" s="69">
        <v>6</v>
      </c>
      <c r="G14" s="69">
        <v>7</v>
      </c>
      <c r="H14" s="69">
        <v>8</v>
      </c>
      <c r="I14" s="71">
        <v>9</v>
      </c>
      <c r="J14" s="69">
        <v>10</v>
      </c>
      <c r="K14" s="71">
        <v>11</v>
      </c>
      <c r="L14" s="72">
        <v>12</v>
      </c>
      <c r="M14" s="70">
        <v>13</v>
      </c>
      <c r="N14" s="69">
        <v>14</v>
      </c>
      <c r="O14" s="69">
        <v>15</v>
      </c>
      <c r="P14" s="69">
        <v>16</v>
      </c>
      <c r="Q14" s="69">
        <v>17</v>
      </c>
      <c r="R14" s="69">
        <v>18</v>
      </c>
      <c r="S14" s="69">
        <v>19</v>
      </c>
      <c r="T14" s="69">
        <v>20</v>
      </c>
      <c r="U14" s="69">
        <v>21</v>
      </c>
      <c r="V14" s="69">
        <v>22</v>
      </c>
      <c r="W14" s="69">
        <v>23</v>
      </c>
      <c r="X14" s="69">
        <v>24</v>
      </c>
      <c r="Y14" s="69">
        <v>25</v>
      </c>
      <c r="Z14" s="69">
        <v>26</v>
      </c>
      <c r="AA14" s="69">
        <v>27</v>
      </c>
      <c r="AB14" s="69">
        <v>28</v>
      </c>
      <c r="AC14" s="69">
        <v>29</v>
      </c>
      <c r="AD14" s="69">
        <v>30</v>
      </c>
      <c r="AE14" s="69">
        <v>31</v>
      </c>
      <c r="AF14" s="69">
        <v>32</v>
      </c>
      <c r="AG14" s="69">
        <v>33</v>
      </c>
      <c r="AH14" s="69">
        <v>34</v>
      </c>
      <c r="AI14" s="69">
        <v>35</v>
      </c>
    </row>
    <row r="15" spans="1:35" s="1" customFormat="1" ht="15.75">
      <c r="A15" s="43" t="s">
        <v>232</v>
      </c>
      <c r="B15" s="9" t="s">
        <v>178</v>
      </c>
      <c r="C15" s="18">
        <f>C16</f>
        <v>985198</v>
      </c>
      <c r="D15" s="18">
        <f aca="true" t="shared" si="0" ref="D15:L15">D16</f>
        <v>494872</v>
      </c>
      <c r="E15" s="18">
        <f t="shared" si="0"/>
        <v>143472</v>
      </c>
      <c r="F15" s="18">
        <f>G15+J15</f>
        <v>7500</v>
      </c>
      <c r="G15" s="18">
        <f t="shared" si="0"/>
        <v>0</v>
      </c>
      <c r="H15" s="18">
        <f t="shared" si="0"/>
        <v>0</v>
      </c>
      <c r="I15" s="18">
        <f t="shared" si="0"/>
        <v>0</v>
      </c>
      <c r="J15" s="18">
        <f t="shared" si="0"/>
        <v>7500</v>
      </c>
      <c r="K15" s="18">
        <f t="shared" si="0"/>
        <v>7500</v>
      </c>
      <c r="L15" s="18">
        <f t="shared" si="0"/>
        <v>7500</v>
      </c>
      <c r="M15" s="44">
        <f aca="true" t="shared" si="1" ref="M15:M70">C15+F15</f>
        <v>992698</v>
      </c>
      <c r="N15" s="18">
        <f>N16</f>
        <v>0</v>
      </c>
      <c r="O15" s="18">
        <f>O16</f>
        <v>0</v>
      </c>
      <c r="P15" s="18">
        <f>P16</f>
        <v>0</v>
      </c>
      <c r="Q15" s="18">
        <f>R15+U15</f>
        <v>0</v>
      </c>
      <c r="R15" s="18">
        <f aca="true" t="shared" si="2" ref="R15:W15">R16</f>
        <v>0</v>
      </c>
      <c r="S15" s="18">
        <f t="shared" si="2"/>
        <v>0</v>
      </c>
      <c r="T15" s="18">
        <f t="shared" si="2"/>
        <v>0</v>
      </c>
      <c r="U15" s="18">
        <f t="shared" si="2"/>
        <v>0</v>
      </c>
      <c r="V15" s="18">
        <f t="shared" si="2"/>
        <v>0</v>
      </c>
      <c r="W15" s="18">
        <f t="shared" si="2"/>
        <v>0</v>
      </c>
      <c r="X15" s="18">
        <f>N15+Q15</f>
        <v>0</v>
      </c>
      <c r="Y15" s="44">
        <f aca="true" t="shared" si="3" ref="Y15:Y40">C15+N15</f>
        <v>985198</v>
      </c>
      <c r="Z15" s="44">
        <f aca="true" t="shared" si="4" ref="Z15:Z40">D15+O15</f>
        <v>494872</v>
      </c>
      <c r="AA15" s="44">
        <f aca="true" t="shared" si="5" ref="AA15:AA40">E15+P15</f>
        <v>143472</v>
      </c>
      <c r="AB15" s="44">
        <f aca="true" t="shared" si="6" ref="AB15:AB40">F15+Q15</f>
        <v>7500</v>
      </c>
      <c r="AC15" s="44">
        <f aca="true" t="shared" si="7" ref="AC15:AC40">G15+R15</f>
        <v>0</v>
      </c>
      <c r="AD15" s="44">
        <f aca="true" t="shared" si="8" ref="AD15:AD40">H15+S15</f>
        <v>0</v>
      </c>
      <c r="AE15" s="44">
        <f aca="true" t="shared" si="9" ref="AE15:AE40">I15+T15</f>
        <v>0</v>
      </c>
      <c r="AF15" s="44">
        <f aca="true" t="shared" si="10" ref="AF15:AF40">J15+U15</f>
        <v>7500</v>
      </c>
      <c r="AG15" s="44">
        <f aca="true" t="shared" si="11" ref="AG15:AG40">K15+V15</f>
        <v>7500</v>
      </c>
      <c r="AH15" s="44">
        <f aca="true" t="shared" si="12" ref="AH15:AH40">L15+W15</f>
        <v>7500</v>
      </c>
      <c r="AI15" s="44">
        <f aca="true" t="shared" si="13" ref="AI15:AI40">M15+X15</f>
        <v>992698</v>
      </c>
    </row>
    <row r="16" spans="1:35" ht="15.75">
      <c r="A16" s="3" t="s">
        <v>84</v>
      </c>
      <c r="B16" s="2" t="s">
        <v>13</v>
      </c>
      <c r="C16" s="18">
        <v>985198</v>
      </c>
      <c r="D16" s="67">
        <v>494872</v>
      </c>
      <c r="E16" s="67">
        <v>143472</v>
      </c>
      <c r="F16" s="18">
        <f>G16+J16</f>
        <v>7500</v>
      </c>
      <c r="G16" s="67"/>
      <c r="H16" s="67"/>
      <c r="I16" s="67"/>
      <c r="J16" s="67">
        <v>7500</v>
      </c>
      <c r="K16" s="67">
        <v>7500</v>
      </c>
      <c r="L16" s="67">
        <v>7500</v>
      </c>
      <c r="M16" s="44">
        <f t="shared" si="1"/>
        <v>992698</v>
      </c>
      <c r="N16" s="67"/>
      <c r="O16" s="67"/>
      <c r="P16" s="67"/>
      <c r="Q16" s="18">
        <f aca="true" t="shared" si="14" ref="Q16:Q70">R16+U16</f>
        <v>0</v>
      </c>
      <c r="R16" s="67"/>
      <c r="S16" s="67"/>
      <c r="T16" s="67"/>
      <c r="U16" s="67"/>
      <c r="V16" s="67"/>
      <c r="W16" s="67"/>
      <c r="X16" s="18">
        <f aca="true" t="shared" si="15" ref="X16:X70">N16+Q16</f>
        <v>0</v>
      </c>
      <c r="Y16" s="44">
        <f t="shared" si="3"/>
        <v>985198</v>
      </c>
      <c r="Z16" s="44">
        <f t="shared" si="4"/>
        <v>494872</v>
      </c>
      <c r="AA16" s="44">
        <f t="shared" si="5"/>
        <v>143472</v>
      </c>
      <c r="AB16" s="44">
        <f t="shared" si="6"/>
        <v>7500</v>
      </c>
      <c r="AC16" s="44">
        <f t="shared" si="7"/>
        <v>0</v>
      </c>
      <c r="AD16" s="44">
        <f t="shared" si="8"/>
        <v>0</v>
      </c>
      <c r="AE16" s="44">
        <f t="shared" si="9"/>
        <v>0</v>
      </c>
      <c r="AF16" s="44">
        <f t="shared" si="10"/>
        <v>7500</v>
      </c>
      <c r="AG16" s="44">
        <f t="shared" si="11"/>
        <v>7500</v>
      </c>
      <c r="AH16" s="44">
        <f t="shared" si="12"/>
        <v>7500</v>
      </c>
      <c r="AI16" s="44">
        <f t="shared" si="13"/>
        <v>992698</v>
      </c>
    </row>
    <row r="17" spans="1:35" s="1" customFormat="1" ht="30.75" customHeight="1">
      <c r="A17" s="31" t="s">
        <v>225</v>
      </c>
      <c r="B17" s="7" t="s">
        <v>179</v>
      </c>
      <c r="C17" s="18">
        <f>C22+C24+C25+C26+C27+C28+C30+C31+C33+C34+C36+C37+C32+C38+C39+C21+C19+C20+C35</f>
        <v>8625122</v>
      </c>
      <c r="D17" s="18">
        <f aca="true" t="shared" si="16" ref="D17:L17">D22+D24+D25+D26+D27+D28+D30+D31+D33+D34+D36+D37+D32+D38+D39+D21+D19+D20+D35</f>
        <v>4761521</v>
      </c>
      <c r="E17" s="18">
        <f t="shared" si="16"/>
        <v>584318</v>
      </c>
      <c r="F17" s="18">
        <f t="shared" si="16"/>
        <v>123944</v>
      </c>
      <c r="G17" s="18">
        <f t="shared" si="16"/>
        <v>3224</v>
      </c>
      <c r="H17" s="18">
        <f t="shared" si="16"/>
        <v>0</v>
      </c>
      <c r="I17" s="18">
        <f t="shared" si="16"/>
        <v>0</v>
      </c>
      <c r="J17" s="18">
        <f t="shared" si="16"/>
        <v>120720</v>
      </c>
      <c r="K17" s="18">
        <f t="shared" si="16"/>
        <v>120720</v>
      </c>
      <c r="L17" s="18">
        <f t="shared" si="16"/>
        <v>10000</v>
      </c>
      <c r="M17" s="44">
        <f t="shared" si="1"/>
        <v>8749066</v>
      </c>
      <c r="N17" s="18">
        <f aca="true" t="shared" si="17" ref="N17:W17">N22+N24+N25+N26+N27+N28+N30+N31+N33+N34+N36+N37+N32+N38+N39+N21+N19+N20+N35</f>
        <v>0</v>
      </c>
      <c r="O17" s="18">
        <f t="shared" si="17"/>
        <v>0</v>
      </c>
      <c r="P17" s="18">
        <f t="shared" si="17"/>
        <v>0</v>
      </c>
      <c r="Q17" s="18">
        <f t="shared" si="17"/>
        <v>0</v>
      </c>
      <c r="R17" s="18">
        <f t="shared" si="17"/>
        <v>0</v>
      </c>
      <c r="S17" s="18">
        <f t="shared" si="17"/>
        <v>0</v>
      </c>
      <c r="T17" s="18">
        <f t="shared" si="17"/>
        <v>0</v>
      </c>
      <c r="U17" s="18">
        <f t="shared" si="17"/>
        <v>0</v>
      </c>
      <c r="V17" s="18">
        <f t="shared" si="17"/>
        <v>0</v>
      </c>
      <c r="W17" s="18">
        <f t="shared" si="17"/>
        <v>0</v>
      </c>
      <c r="X17" s="18">
        <f t="shared" si="15"/>
        <v>0</v>
      </c>
      <c r="Y17" s="44">
        <f t="shared" si="3"/>
        <v>8625122</v>
      </c>
      <c r="Z17" s="44">
        <f t="shared" si="4"/>
        <v>4761521</v>
      </c>
      <c r="AA17" s="44">
        <f t="shared" si="5"/>
        <v>584318</v>
      </c>
      <c r="AB17" s="44">
        <f t="shared" si="6"/>
        <v>123944</v>
      </c>
      <c r="AC17" s="44">
        <f t="shared" si="7"/>
        <v>3224</v>
      </c>
      <c r="AD17" s="44">
        <f t="shared" si="8"/>
        <v>0</v>
      </c>
      <c r="AE17" s="44">
        <f t="shared" si="9"/>
        <v>0</v>
      </c>
      <c r="AF17" s="44">
        <f t="shared" si="10"/>
        <v>120720</v>
      </c>
      <c r="AG17" s="44">
        <f t="shared" si="11"/>
        <v>120720</v>
      </c>
      <c r="AH17" s="44">
        <f t="shared" si="12"/>
        <v>10000</v>
      </c>
      <c r="AI17" s="44">
        <f t="shared" si="13"/>
        <v>8749066</v>
      </c>
    </row>
    <row r="18" spans="1:35" s="1" customFormat="1" ht="18" customHeight="1">
      <c r="A18" s="136" t="s">
        <v>132</v>
      </c>
      <c r="B18" s="137"/>
      <c r="C18" s="18">
        <f>C29+C23</f>
        <v>610440</v>
      </c>
      <c r="D18" s="18">
        <f aca="true" t="shared" si="18" ref="D18:L18">D29+D23</f>
        <v>421892</v>
      </c>
      <c r="E18" s="18">
        <f t="shared" si="18"/>
        <v>19915</v>
      </c>
      <c r="F18" s="18">
        <f t="shared" si="18"/>
        <v>0</v>
      </c>
      <c r="G18" s="18">
        <f t="shared" si="18"/>
        <v>0</v>
      </c>
      <c r="H18" s="18">
        <f t="shared" si="18"/>
        <v>0</v>
      </c>
      <c r="I18" s="18">
        <f t="shared" si="18"/>
        <v>0</v>
      </c>
      <c r="J18" s="18">
        <f t="shared" si="18"/>
        <v>0</v>
      </c>
      <c r="K18" s="18">
        <f t="shared" si="18"/>
        <v>0</v>
      </c>
      <c r="L18" s="18">
        <f t="shared" si="18"/>
        <v>0</v>
      </c>
      <c r="M18" s="44">
        <f t="shared" si="1"/>
        <v>610440</v>
      </c>
      <c r="N18" s="18">
        <f aca="true" t="shared" si="19" ref="N18:W18">N29</f>
        <v>0</v>
      </c>
      <c r="O18" s="18">
        <f t="shared" si="19"/>
        <v>0</v>
      </c>
      <c r="P18" s="18">
        <f t="shared" si="19"/>
        <v>0</v>
      </c>
      <c r="Q18" s="18">
        <f t="shared" si="19"/>
        <v>0</v>
      </c>
      <c r="R18" s="18">
        <f t="shared" si="19"/>
        <v>0</v>
      </c>
      <c r="S18" s="18">
        <f t="shared" si="19"/>
        <v>0</v>
      </c>
      <c r="T18" s="18">
        <f t="shared" si="19"/>
        <v>0</v>
      </c>
      <c r="U18" s="18">
        <f t="shared" si="19"/>
        <v>0</v>
      </c>
      <c r="V18" s="18">
        <f t="shared" si="19"/>
        <v>0</v>
      </c>
      <c r="W18" s="18">
        <f t="shared" si="19"/>
        <v>0</v>
      </c>
      <c r="X18" s="18">
        <f t="shared" si="15"/>
        <v>0</v>
      </c>
      <c r="Y18" s="44">
        <f t="shared" si="3"/>
        <v>610440</v>
      </c>
      <c r="Z18" s="44">
        <f t="shared" si="4"/>
        <v>421892</v>
      </c>
      <c r="AA18" s="44">
        <f t="shared" si="5"/>
        <v>19915</v>
      </c>
      <c r="AB18" s="44">
        <f t="shared" si="6"/>
        <v>0</v>
      </c>
      <c r="AC18" s="44">
        <f t="shared" si="7"/>
        <v>0</v>
      </c>
      <c r="AD18" s="44">
        <f t="shared" si="8"/>
        <v>0</v>
      </c>
      <c r="AE18" s="44">
        <f t="shared" si="9"/>
        <v>0</v>
      </c>
      <c r="AF18" s="44">
        <f t="shared" si="10"/>
        <v>0</v>
      </c>
      <c r="AG18" s="44">
        <f t="shared" si="11"/>
        <v>0</v>
      </c>
      <c r="AH18" s="44">
        <f t="shared" si="12"/>
        <v>0</v>
      </c>
      <c r="AI18" s="44">
        <f t="shared" si="13"/>
        <v>610440</v>
      </c>
    </row>
    <row r="19" spans="1:35" s="1" customFormat="1" ht="29.25" customHeight="1">
      <c r="A19" s="86" t="s">
        <v>233</v>
      </c>
      <c r="B19" s="4" t="s">
        <v>234</v>
      </c>
      <c r="C19" s="18">
        <v>7579543</v>
      </c>
      <c r="D19" s="67">
        <v>4242944</v>
      </c>
      <c r="E19" s="67">
        <v>554780</v>
      </c>
      <c r="F19" s="18">
        <f>G19+J19</f>
        <v>123944</v>
      </c>
      <c r="G19" s="67">
        <v>3224</v>
      </c>
      <c r="H19" s="67"/>
      <c r="I19" s="67"/>
      <c r="J19" s="67">
        <v>120720</v>
      </c>
      <c r="K19" s="67">
        <v>120720</v>
      </c>
      <c r="L19" s="67">
        <v>10000</v>
      </c>
      <c r="M19" s="44">
        <f>C19+F19</f>
        <v>7703487</v>
      </c>
      <c r="N19" s="18"/>
      <c r="O19" s="18"/>
      <c r="P19" s="18"/>
      <c r="Q19" s="18">
        <f>R19+U19</f>
        <v>0</v>
      </c>
      <c r="R19" s="18"/>
      <c r="S19" s="18"/>
      <c r="T19" s="18"/>
      <c r="U19" s="18"/>
      <c r="V19" s="18"/>
      <c r="W19" s="18"/>
      <c r="X19" s="18">
        <f>N19+Q19</f>
        <v>0</v>
      </c>
      <c r="Y19" s="44">
        <f t="shared" si="3"/>
        <v>7579543</v>
      </c>
      <c r="Z19" s="44">
        <f t="shared" si="4"/>
        <v>4242944</v>
      </c>
      <c r="AA19" s="44">
        <f t="shared" si="5"/>
        <v>554780</v>
      </c>
      <c r="AB19" s="44">
        <f t="shared" si="6"/>
        <v>123944</v>
      </c>
      <c r="AC19" s="44">
        <f t="shared" si="7"/>
        <v>3224</v>
      </c>
      <c r="AD19" s="44">
        <f t="shared" si="8"/>
        <v>0</v>
      </c>
      <c r="AE19" s="44">
        <f t="shared" si="9"/>
        <v>0</v>
      </c>
      <c r="AF19" s="44">
        <f t="shared" si="10"/>
        <v>120720</v>
      </c>
      <c r="AG19" s="44">
        <f t="shared" si="11"/>
        <v>120720</v>
      </c>
      <c r="AH19" s="44">
        <f t="shared" si="12"/>
        <v>10000</v>
      </c>
      <c r="AI19" s="44">
        <f t="shared" si="13"/>
        <v>7703487</v>
      </c>
    </row>
    <row r="20" spans="1:35" s="1" customFormat="1" ht="29.25" customHeight="1">
      <c r="A20" s="86" t="s">
        <v>166</v>
      </c>
      <c r="B20" s="4" t="s">
        <v>235</v>
      </c>
      <c r="C20" s="18">
        <v>70000</v>
      </c>
      <c r="D20" s="67"/>
      <c r="E20" s="67"/>
      <c r="F20" s="18">
        <f>G20+J20</f>
        <v>0</v>
      </c>
      <c r="G20" s="67"/>
      <c r="H20" s="67"/>
      <c r="I20" s="67"/>
      <c r="J20" s="67"/>
      <c r="K20" s="67"/>
      <c r="L20" s="67"/>
      <c r="M20" s="44">
        <f>C20+F20</f>
        <v>70000</v>
      </c>
      <c r="N20" s="18"/>
      <c r="O20" s="18"/>
      <c r="P20" s="18"/>
      <c r="Q20" s="18">
        <f>R20+U20</f>
        <v>0</v>
      </c>
      <c r="R20" s="18"/>
      <c r="S20" s="18"/>
      <c r="T20" s="18"/>
      <c r="U20" s="18"/>
      <c r="V20" s="18"/>
      <c r="W20" s="18"/>
      <c r="X20" s="18">
        <f>N20+Q20</f>
        <v>0</v>
      </c>
      <c r="Y20" s="44">
        <f t="shared" si="3"/>
        <v>70000</v>
      </c>
      <c r="Z20" s="44">
        <f t="shared" si="4"/>
        <v>0</v>
      </c>
      <c r="AA20" s="44">
        <f t="shared" si="5"/>
        <v>0</v>
      </c>
      <c r="AB20" s="44">
        <f t="shared" si="6"/>
        <v>0</v>
      </c>
      <c r="AC20" s="44">
        <f t="shared" si="7"/>
        <v>0</v>
      </c>
      <c r="AD20" s="44">
        <f t="shared" si="8"/>
        <v>0</v>
      </c>
      <c r="AE20" s="44">
        <f t="shared" si="9"/>
        <v>0</v>
      </c>
      <c r="AF20" s="44">
        <f t="shared" si="10"/>
        <v>0</v>
      </c>
      <c r="AG20" s="44">
        <f t="shared" si="11"/>
        <v>0</v>
      </c>
      <c r="AH20" s="44">
        <f t="shared" si="12"/>
        <v>0</v>
      </c>
      <c r="AI20" s="44">
        <f t="shared" si="13"/>
        <v>70000</v>
      </c>
    </row>
    <row r="21" spans="1:35" s="1" customFormat="1" ht="18" customHeight="1">
      <c r="A21" s="29" t="s">
        <v>224</v>
      </c>
      <c r="B21" s="83" t="s">
        <v>222</v>
      </c>
      <c r="C21" s="18">
        <v>7350</v>
      </c>
      <c r="D21" s="67"/>
      <c r="E21" s="67"/>
      <c r="F21" s="18">
        <f>G21+J21</f>
        <v>0</v>
      </c>
      <c r="G21" s="67"/>
      <c r="H21" s="67"/>
      <c r="I21" s="67"/>
      <c r="J21" s="67"/>
      <c r="K21" s="67"/>
      <c r="L21" s="67"/>
      <c r="M21" s="44">
        <f>C21+F21</f>
        <v>7350</v>
      </c>
      <c r="N21" s="18"/>
      <c r="O21" s="18"/>
      <c r="P21" s="18"/>
      <c r="Q21" s="18">
        <f t="shared" si="14"/>
        <v>0</v>
      </c>
      <c r="R21" s="18"/>
      <c r="S21" s="18"/>
      <c r="T21" s="18"/>
      <c r="U21" s="18"/>
      <c r="V21" s="18"/>
      <c r="W21" s="18"/>
      <c r="X21" s="18">
        <f>N21+Q21</f>
        <v>0</v>
      </c>
      <c r="Y21" s="44">
        <f t="shared" si="3"/>
        <v>7350</v>
      </c>
      <c r="Z21" s="44">
        <f t="shared" si="4"/>
        <v>0</v>
      </c>
      <c r="AA21" s="44">
        <f t="shared" si="5"/>
        <v>0</v>
      </c>
      <c r="AB21" s="44">
        <f t="shared" si="6"/>
        <v>0</v>
      </c>
      <c r="AC21" s="44">
        <f t="shared" si="7"/>
        <v>0</v>
      </c>
      <c r="AD21" s="44">
        <f t="shared" si="8"/>
        <v>0</v>
      </c>
      <c r="AE21" s="44">
        <f t="shared" si="9"/>
        <v>0</v>
      </c>
      <c r="AF21" s="44">
        <f t="shared" si="10"/>
        <v>0</v>
      </c>
      <c r="AG21" s="44">
        <f t="shared" si="11"/>
        <v>0</v>
      </c>
      <c r="AH21" s="44">
        <f t="shared" si="12"/>
        <v>0</v>
      </c>
      <c r="AI21" s="44">
        <f t="shared" si="13"/>
        <v>7350</v>
      </c>
    </row>
    <row r="22" spans="1:35" ht="32.25" customHeight="1">
      <c r="A22" s="29" t="s">
        <v>117</v>
      </c>
      <c r="B22" s="4" t="s">
        <v>14</v>
      </c>
      <c r="C22" s="18">
        <v>796239</v>
      </c>
      <c r="D22" s="67">
        <v>518577</v>
      </c>
      <c r="E22" s="67">
        <v>29538</v>
      </c>
      <c r="F22" s="18">
        <f aca="true" t="shared" si="20" ref="F22:F70">G22+J22</f>
        <v>0</v>
      </c>
      <c r="G22" s="67"/>
      <c r="H22" s="67"/>
      <c r="I22" s="67"/>
      <c r="J22" s="67"/>
      <c r="K22" s="67"/>
      <c r="L22" s="67"/>
      <c r="M22" s="44">
        <f t="shared" si="1"/>
        <v>796239</v>
      </c>
      <c r="N22" s="67"/>
      <c r="O22" s="67"/>
      <c r="P22" s="67"/>
      <c r="Q22" s="18">
        <f>R22+U22</f>
        <v>0</v>
      </c>
      <c r="R22" s="67"/>
      <c r="S22" s="67"/>
      <c r="T22" s="67"/>
      <c r="U22" s="67"/>
      <c r="V22" s="67"/>
      <c r="W22" s="67"/>
      <c r="X22" s="18">
        <f>N22+Q22</f>
        <v>0</v>
      </c>
      <c r="Y22" s="44">
        <f t="shared" si="3"/>
        <v>796239</v>
      </c>
      <c r="Z22" s="44">
        <f t="shared" si="4"/>
        <v>518577</v>
      </c>
      <c r="AA22" s="44">
        <f t="shared" si="5"/>
        <v>29538</v>
      </c>
      <c r="AB22" s="44">
        <f t="shared" si="6"/>
        <v>0</v>
      </c>
      <c r="AC22" s="44">
        <f t="shared" si="7"/>
        <v>0</v>
      </c>
      <c r="AD22" s="44">
        <f t="shared" si="8"/>
        <v>0</v>
      </c>
      <c r="AE22" s="44">
        <f t="shared" si="9"/>
        <v>0</v>
      </c>
      <c r="AF22" s="44">
        <f t="shared" si="10"/>
        <v>0</v>
      </c>
      <c r="AG22" s="44">
        <f t="shared" si="11"/>
        <v>0</v>
      </c>
      <c r="AH22" s="44">
        <f t="shared" si="12"/>
        <v>0</v>
      </c>
      <c r="AI22" s="44">
        <f t="shared" si="13"/>
        <v>796239</v>
      </c>
    </row>
    <row r="23" spans="1:35" ht="29.25" customHeight="1">
      <c r="A23" s="136" t="s">
        <v>132</v>
      </c>
      <c r="B23" s="137"/>
      <c r="C23" s="18">
        <v>610440</v>
      </c>
      <c r="D23" s="67">
        <v>421892</v>
      </c>
      <c r="E23" s="67">
        <v>19915</v>
      </c>
      <c r="F23" s="18">
        <f>G23+J23</f>
        <v>0</v>
      </c>
      <c r="G23" s="67"/>
      <c r="H23" s="67"/>
      <c r="I23" s="67"/>
      <c r="J23" s="67"/>
      <c r="K23" s="67"/>
      <c r="L23" s="67"/>
      <c r="M23" s="44">
        <f>C23+F23</f>
        <v>610440</v>
      </c>
      <c r="N23" s="67"/>
      <c r="O23" s="67"/>
      <c r="P23" s="67"/>
      <c r="Q23" s="18"/>
      <c r="R23" s="67"/>
      <c r="S23" s="67"/>
      <c r="T23" s="67"/>
      <c r="U23" s="67"/>
      <c r="V23" s="67"/>
      <c r="W23" s="67"/>
      <c r="X23" s="18"/>
      <c r="Y23" s="44">
        <f t="shared" si="3"/>
        <v>610440</v>
      </c>
      <c r="Z23" s="44">
        <f t="shared" si="4"/>
        <v>421892</v>
      </c>
      <c r="AA23" s="44">
        <f t="shared" si="5"/>
        <v>19915</v>
      </c>
      <c r="AB23" s="44">
        <f t="shared" si="6"/>
        <v>0</v>
      </c>
      <c r="AC23" s="44">
        <f t="shared" si="7"/>
        <v>0</v>
      </c>
      <c r="AD23" s="44">
        <f t="shared" si="8"/>
        <v>0</v>
      </c>
      <c r="AE23" s="44">
        <f t="shared" si="9"/>
        <v>0</v>
      </c>
      <c r="AF23" s="44">
        <f t="shared" si="10"/>
        <v>0</v>
      </c>
      <c r="AG23" s="44">
        <f t="shared" si="11"/>
        <v>0</v>
      </c>
      <c r="AH23" s="44">
        <f t="shared" si="12"/>
        <v>0</v>
      </c>
      <c r="AI23" s="44">
        <f t="shared" si="13"/>
        <v>610440</v>
      </c>
    </row>
    <row r="24" spans="1:35" ht="24.75" customHeight="1">
      <c r="A24" s="29" t="s">
        <v>118</v>
      </c>
      <c r="B24" s="4" t="s">
        <v>70</v>
      </c>
      <c r="C24" s="18">
        <v>10000</v>
      </c>
      <c r="D24" s="67"/>
      <c r="E24" s="67"/>
      <c r="F24" s="18">
        <f t="shared" si="20"/>
        <v>0</v>
      </c>
      <c r="G24" s="67"/>
      <c r="H24" s="67"/>
      <c r="I24" s="67"/>
      <c r="J24" s="67"/>
      <c r="K24" s="67"/>
      <c r="L24" s="67"/>
      <c r="M24" s="44">
        <f t="shared" si="1"/>
        <v>10000</v>
      </c>
      <c r="N24" s="67"/>
      <c r="O24" s="67"/>
      <c r="P24" s="67"/>
      <c r="Q24" s="18">
        <f t="shared" si="14"/>
        <v>0</v>
      </c>
      <c r="R24" s="67"/>
      <c r="S24" s="67"/>
      <c r="T24" s="67"/>
      <c r="U24" s="67"/>
      <c r="V24" s="67"/>
      <c r="W24" s="67"/>
      <c r="X24" s="18">
        <f t="shared" si="15"/>
        <v>0</v>
      </c>
      <c r="Y24" s="44">
        <f t="shared" si="3"/>
        <v>10000</v>
      </c>
      <c r="Z24" s="44">
        <f t="shared" si="4"/>
        <v>0</v>
      </c>
      <c r="AA24" s="44">
        <f t="shared" si="5"/>
        <v>0</v>
      </c>
      <c r="AB24" s="44">
        <f t="shared" si="6"/>
        <v>0</v>
      </c>
      <c r="AC24" s="44">
        <f t="shared" si="7"/>
        <v>0</v>
      </c>
      <c r="AD24" s="44">
        <f t="shared" si="8"/>
        <v>0</v>
      </c>
      <c r="AE24" s="44">
        <f t="shared" si="9"/>
        <v>0</v>
      </c>
      <c r="AF24" s="44">
        <f t="shared" si="10"/>
        <v>0</v>
      </c>
      <c r="AG24" s="44">
        <f t="shared" si="11"/>
        <v>0</v>
      </c>
      <c r="AH24" s="44">
        <f t="shared" si="12"/>
        <v>0</v>
      </c>
      <c r="AI24" s="44">
        <f t="shared" si="13"/>
        <v>10000</v>
      </c>
    </row>
    <row r="25" spans="1:35" ht="31.5" customHeight="1" hidden="1">
      <c r="A25" s="29" t="s">
        <v>119</v>
      </c>
      <c r="B25" s="4" t="s">
        <v>15</v>
      </c>
      <c r="C25" s="18"/>
      <c r="D25" s="67"/>
      <c r="E25" s="67"/>
      <c r="F25" s="18">
        <f t="shared" si="20"/>
        <v>0</v>
      </c>
      <c r="G25" s="67"/>
      <c r="H25" s="67"/>
      <c r="I25" s="67"/>
      <c r="J25" s="67"/>
      <c r="K25" s="67"/>
      <c r="L25" s="67"/>
      <c r="M25" s="44">
        <f t="shared" si="1"/>
        <v>0</v>
      </c>
      <c r="N25" s="67"/>
      <c r="O25" s="67"/>
      <c r="P25" s="67"/>
      <c r="Q25" s="18">
        <f>R25+U25</f>
        <v>0</v>
      </c>
      <c r="R25" s="67"/>
      <c r="S25" s="67"/>
      <c r="T25" s="67"/>
      <c r="U25" s="67"/>
      <c r="V25" s="67"/>
      <c r="W25" s="67"/>
      <c r="X25" s="18">
        <f>N25+Q25</f>
        <v>0</v>
      </c>
      <c r="Y25" s="44">
        <f t="shared" si="3"/>
        <v>0</v>
      </c>
      <c r="Z25" s="44">
        <f t="shared" si="4"/>
        <v>0</v>
      </c>
      <c r="AA25" s="44">
        <f t="shared" si="5"/>
        <v>0</v>
      </c>
      <c r="AB25" s="44">
        <f t="shared" si="6"/>
        <v>0</v>
      </c>
      <c r="AC25" s="44">
        <f t="shared" si="7"/>
        <v>0</v>
      </c>
      <c r="AD25" s="44">
        <f t="shared" si="8"/>
        <v>0</v>
      </c>
      <c r="AE25" s="44">
        <f t="shared" si="9"/>
        <v>0</v>
      </c>
      <c r="AF25" s="44">
        <f t="shared" si="10"/>
        <v>0</v>
      </c>
      <c r="AG25" s="44">
        <f t="shared" si="11"/>
        <v>0</v>
      </c>
      <c r="AH25" s="44">
        <f t="shared" si="12"/>
        <v>0</v>
      </c>
      <c r="AI25" s="44">
        <f t="shared" si="13"/>
        <v>0</v>
      </c>
    </row>
    <row r="26" spans="1:35" ht="48.75" customHeight="1" hidden="1">
      <c r="A26" s="29" t="s">
        <v>85</v>
      </c>
      <c r="B26" s="4" t="s">
        <v>142</v>
      </c>
      <c r="C26" s="18"/>
      <c r="D26" s="67"/>
      <c r="E26" s="67"/>
      <c r="F26" s="18">
        <f t="shared" si="20"/>
        <v>0</v>
      </c>
      <c r="G26" s="67"/>
      <c r="H26" s="67"/>
      <c r="I26" s="67"/>
      <c r="J26" s="67"/>
      <c r="K26" s="67"/>
      <c r="L26" s="67"/>
      <c r="M26" s="44">
        <f t="shared" si="1"/>
        <v>0</v>
      </c>
      <c r="N26" s="67"/>
      <c r="O26" s="67"/>
      <c r="P26" s="67"/>
      <c r="Q26" s="18">
        <f t="shared" si="14"/>
        <v>0</v>
      </c>
      <c r="R26" s="67"/>
      <c r="S26" s="67"/>
      <c r="T26" s="67"/>
      <c r="U26" s="67"/>
      <c r="V26" s="67"/>
      <c r="W26" s="67"/>
      <c r="X26" s="18">
        <f t="shared" si="15"/>
        <v>0</v>
      </c>
      <c r="Y26" s="44">
        <f t="shared" si="3"/>
        <v>0</v>
      </c>
      <c r="Z26" s="44">
        <f t="shared" si="4"/>
        <v>0</v>
      </c>
      <c r="AA26" s="44">
        <f t="shared" si="5"/>
        <v>0</v>
      </c>
      <c r="AB26" s="44">
        <f t="shared" si="6"/>
        <v>0</v>
      </c>
      <c r="AC26" s="44">
        <f t="shared" si="7"/>
        <v>0</v>
      </c>
      <c r="AD26" s="44">
        <f t="shared" si="8"/>
        <v>0</v>
      </c>
      <c r="AE26" s="44">
        <f t="shared" si="9"/>
        <v>0</v>
      </c>
      <c r="AF26" s="44">
        <f t="shared" si="10"/>
        <v>0</v>
      </c>
      <c r="AG26" s="44">
        <f t="shared" si="11"/>
        <v>0</v>
      </c>
      <c r="AH26" s="44">
        <f t="shared" si="12"/>
        <v>0</v>
      </c>
      <c r="AI26" s="44">
        <f t="shared" si="13"/>
        <v>0</v>
      </c>
    </row>
    <row r="27" spans="1:35" ht="30" customHeight="1" hidden="1">
      <c r="A27" s="29" t="s">
        <v>86</v>
      </c>
      <c r="B27" s="4" t="s">
        <v>128</v>
      </c>
      <c r="C27" s="18"/>
      <c r="D27" s="67"/>
      <c r="E27" s="67"/>
      <c r="F27" s="18">
        <f t="shared" si="20"/>
        <v>0</v>
      </c>
      <c r="G27" s="67"/>
      <c r="H27" s="67"/>
      <c r="I27" s="67"/>
      <c r="J27" s="67"/>
      <c r="K27" s="67"/>
      <c r="L27" s="67"/>
      <c r="M27" s="44">
        <f t="shared" si="1"/>
        <v>0</v>
      </c>
      <c r="N27" s="67"/>
      <c r="O27" s="67"/>
      <c r="P27" s="67"/>
      <c r="Q27" s="18">
        <f t="shared" si="14"/>
        <v>0</v>
      </c>
      <c r="R27" s="67"/>
      <c r="S27" s="67"/>
      <c r="T27" s="67"/>
      <c r="U27" s="67"/>
      <c r="V27" s="67"/>
      <c r="W27" s="67"/>
      <c r="X27" s="18">
        <f t="shared" si="15"/>
        <v>0</v>
      </c>
      <c r="Y27" s="44">
        <f t="shared" si="3"/>
        <v>0</v>
      </c>
      <c r="Z27" s="44">
        <f t="shared" si="4"/>
        <v>0</v>
      </c>
      <c r="AA27" s="44">
        <f t="shared" si="5"/>
        <v>0</v>
      </c>
      <c r="AB27" s="44">
        <f t="shared" si="6"/>
        <v>0</v>
      </c>
      <c r="AC27" s="44">
        <f t="shared" si="7"/>
        <v>0</v>
      </c>
      <c r="AD27" s="44">
        <f t="shared" si="8"/>
        <v>0</v>
      </c>
      <c r="AE27" s="44">
        <f t="shared" si="9"/>
        <v>0</v>
      </c>
      <c r="AF27" s="44">
        <f t="shared" si="10"/>
        <v>0</v>
      </c>
      <c r="AG27" s="44">
        <f t="shared" si="11"/>
        <v>0</v>
      </c>
      <c r="AH27" s="44">
        <f t="shared" si="12"/>
        <v>0</v>
      </c>
      <c r="AI27" s="44">
        <f t="shared" si="13"/>
        <v>0</v>
      </c>
    </row>
    <row r="28" spans="1:35" ht="60.75" customHeight="1" hidden="1">
      <c r="A28" s="29" t="s">
        <v>120</v>
      </c>
      <c r="B28" s="4" t="s">
        <v>28</v>
      </c>
      <c r="C28" s="18"/>
      <c r="D28" s="67"/>
      <c r="E28" s="67"/>
      <c r="F28" s="18">
        <f t="shared" si="20"/>
        <v>0</v>
      </c>
      <c r="G28" s="67"/>
      <c r="H28" s="67"/>
      <c r="I28" s="67"/>
      <c r="J28" s="67"/>
      <c r="K28" s="67"/>
      <c r="L28" s="67"/>
      <c r="M28" s="44">
        <f t="shared" si="1"/>
        <v>0</v>
      </c>
      <c r="N28" s="67"/>
      <c r="O28" s="67"/>
      <c r="P28" s="67"/>
      <c r="Q28" s="18">
        <f t="shared" si="14"/>
        <v>0</v>
      </c>
      <c r="R28" s="67"/>
      <c r="S28" s="67"/>
      <c r="T28" s="67"/>
      <c r="U28" s="67"/>
      <c r="V28" s="67"/>
      <c r="W28" s="67"/>
      <c r="X28" s="18">
        <f t="shared" si="15"/>
        <v>0</v>
      </c>
      <c r="Y28" s="44">
        <f t="shared" si="3"/>
        <v>0</v>
      </c>
      <c r="Z28" s="44">
        <f t="shared" si="4"/>
        <v>0</v>
      </c>
      <c r="AA28" s="44">
        <f t="shared" si="5"/>
        <v>0</v>
      </c>
      <c r="AB28" s="44">
        <f t="shared" si="6"/>
        <v>0</v>
      </c>
      <c r="AC28" s="44">
        <f t="shared" si="7"/>
        <v>0</v>
      </c>
      <c r="AD28" s="44">
        <f t="shared" si="8"/>
        <v>0</v>
      </c>
      <c r="AE28" s="44">
        <f t="shared" si="9"/>
        <v>0</v>
      </c>
      <c r="AF28" s="44">
        <f t="shared" si="10"/>
        <v>0</v>
      </c>
      <c r="AG28" s="44">
        <f t="shared" si="11"/>
        <v>0</v>
      </c>
      <c r="AH28" s="44">
        <f t="shared" si="12"/>
        <v>0</v>
      </c>
      <c r="AI28" s="44">
        <f t="shared" si="13"/>
        <v>0</v>
      </c>
    </row>
    <row r="29" spans="1:35" ht="21.75" customHeight="1" hidden="1">
      <c r="A29" s="136" t="s">
        <v>132</v>
      </c>
      <c r="B29" s="137"/>
      <c r="C29" s="18"/>
      <c r="D29" s="67"/>
      <c r="E29" s="67"/>
      <c r="F29" s="18">
        <f>G29+J29</f>
        <v>0</v>
      </c>
      <c r="G29" s="67"/>
      <c r="H29" s="67"/>
      <c r="I29" s="67"/>
      <c r="J29" s="67"/>
      <c r="K29" s="67"/>
      <c r="L29" s="67"/>
      <c r="M29" s="44">
        <f>C29+F29</f>
        <v>0</v>
      </c>
      <c r="N29" s="67"/>
      <c r="O29" s="67"/>
      <c r="P29" s="67"/>
      <c r="Q29" s="18">
        <f>R29+U29</f>
        <v>0</v>
      </c>
      <c r="R29" s="67"/>
      <c r="S29" s="67"/>
      <c r="T29" s="67"/>
      <c r="U29" s="67"/>
      <c r="V29" s="67"/>
      <c r="W29" s="67"/>
      <c r="X29" s="18">
        <f>N29+Q29</f>
        <v>0</v>
      </c>
      <c r="Y29" s="44">
        <f t="shared" si="3"/>
        <v>0</v>
      </c>
      <c r="Z29" s="44">
        <f t="shared" si="4"/>
        <v>0</v>
      </c>
      <c r="AA29" s="44">
        <f t="shared" si="5"/>
        <v>0</v>
      </c>
      <c r="AB29" s="44">
        <f t="shared" si="6"/>
        <v>0</v>
      </c>
      <c r="AC29" s="44">
        <f t="shared" si="7"/>
        <v>0</v>
      </c>
      <c r="AD29" s="44">
        <f t="shared" si="8"/>
        <v>0</v>
      </c>
      <c r="AE29" s="44">
        <f t="shared" si="9"/>
        <v>0</v>
      </c>
      <c r="AF29" s="44">
        <f t="shared" si="10"/>
        <v>0</v>
      </c>
      <c r="AG29" s="44">
        <f t="shared" si="11"/>
        <v>0</v>
      </c>
      <c r="AH29" s="44">
        <f t="shared" si="12"/>
        <v>0</v>
      </c>
      <c r="AI29" s="44">
        <f t="shared" si="13"/>
        <v>0</v>
      </c>
    </row>
    <row r="30" spans="1:35" ht="15.75">
      <c r="A30" s="29" t="s">
        <v>123</v>
      </c>
      <c r="B30" s="4" t="s">
        <v>16</v>
      </c>
      <c r="C30" s="18">
        <v>7000</v>
      </c>
      <c r="D30" s="67"/>
      <c r="E30" s="67"/>
      <c r="F30" s="18">
        <f t="shared" si="20"/>
        <v>0</v>
      </c>
      <c r="G30" s="67"/>
      <c r="H30" s="67"/>
      <c r="I30" s="67"/>
      <c r="J30" s="67"/>
      <c r="K30" s="67"/>
      <c r="L30" s="67"/>
      <c r="M30" s="44">
        <f t="shared" si="1"/>
        <v>7000</v>
      </c>
      <c r="N30" s="67"/>
      <c r="O30" s="67"/>
      <c r="P30" s="67"/>
      <c r="Q30" s="18">
        <f t="shared" si="14"/>
        <v>0</v>
      </c>
      <c r="R30" s="67"/>
      <c r="S30" s="67"/>
      <c r="T30" s="67"/>
      <c r="U30" s="67"/>
      <c r="V30" s="67"/>
      <c r="W30" s="67"/>
      <c r="X30" s="18">
        <f t="shared" si="15"/>
        <v>0</v>
      </c>
      <c r="Y30" s="44">
        <f t="shared" si="3"/>
        <v>7000</v>
      </c>
      <c r="Z30" s="44">
        <f t="shared" si="4"/>
        <v>0</v>
      </c>
      <c r="AA30" s="44">
        <f t="shared" si="5"/>
        <v>0</v>
      </c>
      <c r="AB30" s="44">
        <f t="shared" si="6"/>
        <v>0</v>
      </c>
      <c r="AC30" s="44">
        <f t="shared" si="7"/>
        <v>0</v>
      </c>
      <c r="AD30" s="44">
        <f t="shared" si="8"/>
        <v>0</v>
      </c>
      <c r="AE30" s="44">
        <f t="shared" si="9"/>
        <v>0</v>
      </c>
      <c r="AF30" s="44">
        <f t="shared" si="10"/>
        <v>0</v>
      </c>
      <c r="AG30" s="44">
        <f t="shared" si="11"/>
        <v>0</v>
      </c>
      <c r="AH30" s="44">
        <f t="shared" si="12"/>
        <v>0</v>
      </c>
      <c r="AI30" s="44">
        <f t="shared" si="13"/>
        <v>7000</v>
      </c>
    </row>
    <row r="31" spans="1:35" ht="36" customHeight="1" hidden="1">
      <c r="A31" s="29" t="s">
        <v>218</v>
      </c>
      <c r="B31" s="4" t="s">
        <v>221</v>
      </c>
      <c r="C31" s="18"/>
      <c r="D31" s="67"/>
      <c r="E31" s="67"/>
      <c r="F31" s="18">
        <f t="shared" si="20"/>
        <v>0</v>
      </c>
      <c r="G31" s="67"/>
      <c r="H31" s="67"/>
      <c r="I31" s="67"/>
      <c r="J31" s="67"/>
      <c r="K31" s="67"/>
      <c r="L31" s="67"/>
      <c r="M31" s="44">
        <f t="shared" si="1"/>
        <v>0</v>
      </c>
      <c r="N31" s="67"/>
      <c r="O31" s="67"/>
      <c r="P31" s="67"/>
      <c r="Q31" s="18">
        <f t="shared" si="14"/>
        <v>0</v>
      </c>
      <c r="R31" s="67"/>
      <c r="S31" s="67"/>
      <c r="T31" s="67"/>
      <c r="U31" s="67"/>
      <c r="V31" s="67"/>
      <c r="W31" s="67"/>
      <c r="X31" s="18">
        <f t="shared" si="15"/>
        <v>0</v>
      </c>
      <c r="Y31" s="44">
        <f t="shared" si="3"/>
        <v>0</v>
      </c>
      <c r="Z31" s="44">
        <f t="shared" si="4"/>
        <v>0</v>
      </c>
      <c r="AA31" s="44">
        <f t="shared" si="5"/>
        <v>0</v>
      </c>
      <c r="AB31" s="44">
        <f t="shared" si="6"/>
        <v>0</v>
      </c>
      <c r="AC31" s="44">
        <f t="shared" si="7"/>
        <v>0</v>
      </c>
      <c r="AD31" s="44">
        <f t="shared" si="8"/>
        <v>0</v>
      </c>
      <c r="AE31" s="44">
        <f t="shared" si="9"/>
        <v>0</v>
      </c>
      <c r="AF31" s="44">
        <f t="shared" si="10"/>
        <v>0</v>
      </c>
      <c r="AG31" s="44">
        <f t="shared" si="11"/>
        <v>0</v>
      </c>
      <c r="AH31" s="44">
        <f t="shared" si="12"/>
        <v>0</v>
      </c>
      <c r="AI31" s="44">
        <f t="shared" si="13"/>
        <v>0</v>
      </c>
    </row>
    <row r="32" spans="1:35" ht="36" customHeight="1">
      <c r="A32" s="29" t="s">
        <v>255</v>
      </c>
      <c r="B32" s="4" t="s">
        <v>256</v>
      </c>
      <c r="C32" s="18">
        <v>58319</v>
      </c>
      <c r="D32" s="67"/>
      <c r="E32" s="67"/>
      <c r="F32" s="18">
        <f>G32+J32</f>
        <v>0</v>
      </c>
      <c r="G32" s="67"/>
      <c r="H32" s="67"/>
      <c r="I32" s="67"/>
      <c r="J32" s="67"/>
      <c r="K32" s="67"/>
      <c r="L32" s="67"/>
      <c r="M32" s="44">
        <f>C32+F32</f>
        <v>58319</v>
      </c>
      <c r="N32" s="67"/>
      <c r="O32" s="67"/>
      <c r="P32" s="67"/>
      <c r="Q32" s="18">
        <f>R32+U32</f>
        <v>0</v>
      </c>
      <c r="R32" s="67"/>
      <c r="S32" s="67"/>
      <c r="T32" s="67"/>
      <c r="U32" s="67"/>
      <c r="V32" s="67"/>
      <c r="W32" s="67"/>
      <c r="X32" s="18">
        <f>N32+Q32</f>
        <v>0</v>
      </c>
      <c r="Y32" s="44">
        <f t="shared" si="3"/>
        <v>58319</v>
      </c>
      <c r="Z32" s="44">
        <f t="shared" si="4"/>
        <v>0</v>
      </c>
      <c r="AA32" s="44">
        <f t="shared" si="5"/>
        <v>0</v>
      </c>
      <c r="AB32" s="44">
        <f t="shared" si="6"/>
        <v>0</v>
      </c>
      <c r="AC32" s="44">
        <f t="shared" si="7"/>
        <v>0</v>
      </c>
      <c r="AD32" s="44">
        <f t="shared" si="8"/>
        <v>0</v>
      </c>
      <c r="AE32" s="44">
        <f t="shared" si="9"/>
        <v>0</v>
      </c>
      <c r="AF32" s="44">
        <f t="shared" si="10"/>
        <v>0</v>
      </c>
      <c r="AG32" s="44">
        <f t="shared" si="11"/>
        <v>0</v>
      </c>
      <c r="AH32" s="44">
        <f t="shared" si="12"/>
        <v>0</v>
      </c>
      <c r="AI32" s="44">
        <f t="shared" si="13"/>
        <v>58319</v>
      </c>
    </row>
    <row r="33" spans="1:35" ht="41.25" customHeight="1" hidden="1">
      <c r="A33" s="29" t="s">
        <v>21</v>
      </c>
      <c r="B33" s="4" t="s">
        <v>18</v>
      </c>
      <c r="C33" s="18"/>
      <c r="D33" s="67"/>
      <c r="E33" s="67"/>
      <c r="F33" s="18">
        <f t="shared" si="20"/>
        <v>0</v>
      </c>
      <c r="G33" s="67"/>
      <c r="H33" s="67"/>
      <c r="I33" s="67"/>
      <c r="J33" s="67"/>
      <c r="K33" s="67"/>
      <c r="L33" s="67"/>
      <c r="M33" s="44">
        <f t="shared" si="1"/>
        <v>0</v>
      </c>
      <c r="N33" s="67"/>
      <c r="O33" s="67"/>
      <c r="P33" s="67"/>
      <c r="Q33" s="18">
        <f t="shared" si="14"/>
        <v>0</v>
      </c>
      <c r="R33" s="67"/>
      <c r="S33" s="67"/>
      <c r="T33" s="67"/>
      <c r="U33" s="67"/>
      <c r="V33" s="67"/>
      <c r="W33" s="67"/>
      <c r="X33" s="18">
        <f t="shared" si="15"/>
        <v>0</v>
      </c>
      <c r="Y33" s="44">
        <f t="shared" si="3"/>
        <v>0</v>
      </c>
      <c r="Z33" s="44">
        <f t="shared" si="4"/>
        <v>0</v>
      </c>
      <c r="AA33" s="44">
        <f t="shared" si="5"/>
        <v>0</v>
      </c>
      <c r="AB33" s="44">
        <f t="shared" si="6"/>
        <v>0</v>
      </c>
      <c r="AC33" s="44">
        <f t="shared" si="7"/>
        <v>0</v>
      </c>
      <c r="AD33" s="44">
        <f t="shared" si="8"/>
        <v>0</v>
      </c>
      <c r="AE33" s="44">
        <f t="shared" si="9"/>
        <v>0</v>
      </c>
      <c r="AF33" s="44">
        <f t="shared" si="10"/>
        <v>0</v>
      </c>
      <c r="AG33" s="44">
        <f t="shared" si="11"/>
        <v>0</v>
      </c>
      <c r="AH33" s="44">
        <f t="shared" si="12"/>
        <v>0</v>
      </c>
      <c r="AI33" s="44">
        <f t="shared" si="13"/>
        <v>0</v>
      </c>
    </row>
    <row r="34" spans="1:35" ht="30.75" customHeight="1">
      <c r="A34" s="29" t="s">
        <v>19</v>
      </c>
      <c r="B34" s="4" t="s">
        <v>20</v>
      </c>
      <c r="C34" s="18">
        <v>90671</v>
      </c>
      <c r="D34" s="67"/>
      <c r="E34" s="67"/>
      <c r="F34" s="18">
        <f t="shared" si="20"/>
        <v>0</v>
      </c>
      <c r="G34" s="67"/>
      <c r="H34" s="67"/>
      <c r="I34" s="67"/>
      <c r="J34" s="67"/>
      <c r="K34" s="67"/>
      <c r="L34" s="67"/>
      <c r="M34" s="44">
        <f t="shared" si="1"/>
        <v>90671</v>
      </c>
      <c r="N34" s="67"/>
      <c r="O34" s="67"/>
      <c r="P34" s="67"/>
      <c r="Q34" s="18">
        <f t="shared" si="14"/>
        <v>0</v>
      </c>
      <c r="R34" s="67"/>
      <c r="S34" s="67"/>
      <c r="T34" s="67"/>
      <c r="U34" s="67"/>
      <c r="V34" s="67"/>
      <c r="W34" s="67"/>
      <c r="X34" s="18">
        <f t="shared" si="15"/>
        <v>0</v>
      </c>
      <c r="Y34" s="44">
        <f t="shared" si="3"/>
        <v>90671</v>
      </c>
      <c r="Z34" s="44">
        <f t="shared" si="4"/>
        <v>0</v>
      </c>
      <c r="AA34" s="44">
        <f t="shared" si="5"/>
        <v>0</v>
      </c>
      <c r="AB34" s="44">
        <f t="shared" si="6"/>
        <v>0</v>
      </c>
      <c r="AC34" s="44">
        <f t="shared" si="7"/>
        <v>0</v>
      </c>
      <c r="AD34" s="44">
        <f t="shared" si="8"/>
        <v>0</v>
      </c>
      <c r="AE34" s="44">
        <f t="shared" si="9"/>
        <v>0</v>
      </c>
      <c r="AF34" s="44">
        <f t="shared" si="10"/>
        <v>0</v>
      </c>
      <c r="AG34" s="44">
        <f t="shared" si="11"/>
        <v>0</v>
      </c>
      <c r="AH34" s="44">
        <f t="shared" si="12"/>
        <v>0</v>
      </c>
      <c r="AI34" s="44">
        <f t="shared" si="13"/>
        <v>90671</v>
      </c>
    </row>
    <row r="35" spans="1:35" ht="30.75" customHeight="1" hidden="1">
      <c r="A35" s="29" t="s">
        <v>237</v>
      </c>
      <c r="B35" s="4" t="s">
        <v>239</v>
      </c>
      <c r="C35" s="18"/>
      <c r="D35" s="67"/>
      <c r="E35" s="67"/>
      <c r="F35" s="18">
        <f>G35+J35</f>
        <v>0</v>
      </c>
      <c r="G35" s="67"/>
      <c r="H35" s="67"/>
      <c r="I35" s="67"/>
      <c r="J35" s="67"/>
      <c r="K35" s="67"/>
      <c r="L35" s="67"/>
      <c r="M35" s="44">
        <f>C35+F35</f>
        <v>0</v>
      </c>
      <c r="N35" s="67"/>
      <c r="O35" s="67"/>
      <c r="P35" s="67"/>
      <c r="Q35" s="18">
        <f>R35+U35</f>
        <v>0</v>
      </c>
      <c r="R35" s="67"/>
      <c r="S35" s="67"/>
      <c r="T35" s="67"/>
      <c r="U35" s="67"/>
      <c r="V35" s="67"/>
      <c r="W35" s="67"/>
      <c r="X35" s="18">
        <f>N35+Q35</f>
        <v>0</v>
      </c>
      <c r="Y35" s="44">
        <f t="shared" si="3"/>
        <v>0</v>
      </c>
      <c r="Z35" s="44">
        <f t="shared" si="4"/>
        <v>0</v>
      </c>
      <c r="AA35" s="44">
        <f t="shared" si="5"/>
        <v>0</v>
      </c>
      <c r="AB35" s="44">
        <f t="shared" si="6"/>
        <v>0</v>
      </c>
      <c r="AC35" s="44">
        <f t="shared" si="7"/>
        <v>0</v>
      </c>
      <c r="AD35" s="44">
        <f t="shared" si="8"/>
        <v>0</v>
      </c>
      <c r="AE35" s="44">
        <f t="shared" si="9"/>
        <v>0</v>
      </c>
      <c r="AF35" s="44">
        <f t="shared" si="10"/>
        <v>0</v>
      </c>
      <c r="AG35" s="44">
        <f t="shared" si="11"/>
        <v>0</v>
      </c>
      <c r="AH35" s="44">
        <f t="shared" si="12"/>
        <v>0</v>
      </c>
      <c r="AI35" s="44">
        <f t="shared" si="13"/>
        <v>0</v>
      </c>
    </row>
    <row r="36" spans="1:35" ht="19.5" customHeight="1">
      <c r="A36" s="3" t="s">
        <v>22</v>
      </c>
      <c r="B36" s="2" t="s">
        <v>23</v>
      </c>
      <c r="C36" s="18">
        <v>5000</v>
      </c>
      <c r="D36" s="67"/>
      <c r="E36" s="67"/>
      <c r="F36" s="18">
        <f t="shared" si="20"/>
        <v>0</v>
      </c>
      <c r="G36" s="67"/>
      <c r="H36" s="67"/>
      <c r="I36" s="67"/>
      <c r="J36" s="67"/>
      <c r="K36" s="67"/>
      <c r="L36" s="67"/>
      <c r="M36" s="44">
        <f t="shared" si="1"/>
        <v>5000</v>
      </c>
      <c r="N36" s="67"/>
      <c r="O36" s="67"/>
      <c r="P36" s="67"/>
      <c r="Q36" s="18">
        <f t="shared" si="14"/>
        <v>0</v>
      </c>
      <c r="R36" s="67"/>
      <c r="S36" s="67"/>
      <c r="T36" s="67"/>
      <c r="U36" s="67"/>
      <c r="V36" s="67"/>
      <c r="W36" s="67"/>
      <c r="X36" s="18">
        <f t="shared" si="15"/>
        <v>0</v>
      </c>
      <c r="Y36" s="44">
        <f t="shared" si="3"/>
        <v>5000</v>
      </c>
      <c r="Z36" s="44">
        <f t="shared" si="4"/>
        <v>0</v>
      </c>
      <c r="AA36" s="44">
        <f t="shared" si="5"/>
        <v>0</v>
      </c>
      <c r="AB36" s="44">
        <f t="shared" si="6"/>
        <v>0</v>
      </c>
      <c r="AC36" s="44">
        <f t="shared" si="7"/>
        <v>0</v>
      </c>
      <c r="AD36" s="44">
        <f t="shared" si="8"/>
        <v>0</v>
      </c>
      <c r="AE36" s="44">
        <f t="shared" si="9"/>
        <v>0</v>
      </c>
      <c r="AF36" s="44">
        <f t="shared" si="10"/>
        <v>0</v>
      </c>
      <c r="AG36" s="44">
        <f t="shared" si="11"/>
        <v>0</v>
      </c>
      <c r="AH36" s="44">
        <f t="shared" si="12"/>
        <v>0</v>
      </c>
      <c r="AI36" s="44">
        <f t="shared" si="13"/>
        <v>5000</v>
      </c>
    </row>
    <row r="37" spans="1:35" ht="19.5" customHeight="1" hidden="1">
      <c r="A37" s="29" t="s">
        <v>194</v>
      </c>
      <c r="B37" s="4" t="s">
        <v>195</v>
      </c>
      <c r="C37" s="18"/>
      <c r="D37" s="67"/>
      <c r="E37" s="67"/>
      <c r="F37" s="18">
        <f t="shared" si="20"/>
        <v>0</v>
      </c>
      <c r="G37" s="67"/>
      <c r="H37" s="67"/>
      <c r="I37" s="67"/>
      <c r="J37" s="67"/>
      <c r="K37" s="67"/>
      <c r="L37" s="67"/>
      <c r="M37" s="44">
        <f t="shared" si="1"/>
        <v>0</v>
      </c>
      <c r="N37" s="67"/>
      <c r="O37" s="67"/>
      <c r="P37" s="67"/>
      <c r="Q37" s="18">
        <f t="shared" si="14"/>
        <v>0</v>
      </c>
      <c r="R37" s="67"/>
      <c r="S37" s="67"/>
      <c r="T37" s="67"/>
      <c r="U37" s="67"/>
      <c r="V37" s="67"/>
      <c r="W37" s="67"/>
      <c r="X37" s="18">
        <f t="shared" si="15"/>
        <v>0</v>
      </c>
      <c r="Y37" s="44">
        <f t="shared" si="3"/>
        <v>0</v>
      </c>
      <c r="Z37" s="44">
        <f t="shared" si="4"/>
        <v>0</v>
      </c>
      <c r="AA37" s="44">
        <f t="shared" si="5"/>
        <v>0</v>
      </c>
      <c r="AB37" s="44">
        <f t="shared" si="6"/>
        <v>0</v>
      </c>
      <c r="AC37" s="44">
        <f t="shared" si="7"/>
        <v>0</v>
      </c>
      <c r="AD37" s="44">
        <f t="shared" si="8"/>
        <v>0</v>
      </c>
      <c r="AE37" s="44">
        <f t="shared" si="9"/>
        <v>0</v>
      </c>
      <c r="AF37" s="44">
        <f t="shared" si="10"/>
        <v>0</v>
      </c>
      <c r="AG37" s="44">
        <f t="shared" si="11"/>
        <v>0</v>
      </c>
      <c r="AH37" s="44">
        <f t="shared" si="12"/>
        <v>0</v>
      </c>
      <c r="AI37" s="44">
        <f t="shared" si="13"/>
        <v>0</v>
      </c>
    </row>
    <row r="38" spans="1:35" ht="19.5" customHeight="1">
      <c r="A38" s="29" t="s">
        <v>204</v>
      </c>
      <c r="B38" s="4" t="s">
        <v>205</v>
      </c>
      <c r="C38" s="18">
        <v>1000</v>
      </c>
      <c r="D38" s="67"/>
      <c r="E38" s="67"/>
      <c r="F38" s="18">
        <f>G38+J38</f>
        <v>0</v>
      </c>
      <c r="G38" s="67"/>
      <c r="H38" s="67"/>
      <c r="I38" s="67"/>
      <c r="J38" s="67"/>
      <c r="K38" s="67"/>
      <c r="L38" s="67"/>
      <c r="M38" s="44">
        <f t="shared" si="1"/>
        <v>1000</v>
      </c>
      <c r="N38" s="67"/>
      <c r="O38" s="67"/>
      <c r="P38" s="67"/>
      <c r="Q38" s="18">
        <f>R38+U38</f>
        <v>0</v>
      </c>
      <c r="R38" s="67"/>
      <c r="S38" s="67"/>
      <c r="T38" s="67"/>
      <c r="U38" s="67"/>
      <c r="V38" s="67"/>
      <c r="W38" s="67"/>
      <c r="X38" s="18">
        <f>N38+Q38</f>
        <v>0</v>
      </c>
      <c r="Y38" s="44">
        <f t="shared" si="3"/>
        <v>1000</v>
      </c>
      <c r="Z38" s="44">
        <f t="shared" si="4"/>
        <v>0</v>
      </c>
      <c r="AA38" s="44">
        <f t="shared" si="5"/>
        <v>0</v>
      </c>
      <c r="AB38" s="44">
        <f t="shared" si="6"/>
        <v>0</v>
      </c>
      <c r="AC38" s="44">
        <f t="shared" si="7"/>
        <v>0</v>
      </c>
      <c r="AD38" s="44">
        <f t="shared" si="8"/>
        <v>0</v>
      </c>
      <c r="AE38" s="44">
        <f t="shared" si="9"/>
        <v>0</v>
      </c>
      <c r="AF38" s="44">
        <f t="shared" si="10"/>
        <v>0</v>
      </c>
      <c r="AG38" s="44">
        <f t="shared" si="11"/>
        <v>0</v>
      </c>
      <c r="AH38" s="44">
        <f t="shared" si="12"/>
        <v>0</v>
      </c>
      <c r="AI38" s="44">
        <f t="shared" si="13"/>
        <v>1000</v>
      </c>
    </row>
    <row r="39" spans="1:35" ht="44.25" customHeight="1" hidden="1">
      <c r="A39" s="29" t="s">
        <v>209</v>
      </c>
      <c r="B39" s="4" t="s">
        <v>206</v>
      </c>
      <c r="C39" s="18"/>
      <c r="D39" s="67"/>
      <c r="E39" s="67"/>
      <c r="F39" s="18">
        <f>G39+J39</f>
        <v>0</v>
      </c>
      <c r="G39" s="67"/>
      <c r="H39" s="67"/>
      <c r="I39" s="67"/>
      <c r="J39" s="67"/>
      <c r="K39" s="67"/>
      <c r="L39" s="67"/>
      <c r="M39" s="44">
        <f>C39+F39</f>
        <v>0</v>
      </c>
      <c r="N39" s="67"/>
      <c r="O39" s="67"/>
      <c r="P39" s="67"/>
      <c r="Q39" s="18">
        <f>R39+U39</f>
        <v>0</v>
      </c>
      <c r="R39" s="67"/>
      <c r="S39" s="67"/>
      <c r="T39" s="67"/>
      <c r="U39" s="67"/>
      <c r="V39" s="67"/>
      <c r="W39" s="67"/>
      <c r="X39" s="18">
        <f>N39+Q39</f>
        <v>0</v>
      </c>
      <c r="Y39" s="44">
        <f t="shared" si="3"/>
        <v>0</v>
      </c>
      <c r="Z39" s="44">
        <f t="shared" si="4"/>
        <v>0</v>
      </c>
      <c r="AA39" s="44">
        <f t="shared" si="5"/>
        <v>0</v>
      </c>
      <c r="AB39" s="44">
        <f t="shared" si="6"/>
        <v>0</v>
      </c>
      <c r="AC39" s="44">
        <f t="shared" si="7"/>
        <v>0</v>
      </c>
      <c r="AD39" s="44">
        <f t="shared" si="8"/>
        <v>0</v>
      </c>
      <c r="AE39" s="44">
        <f t="shared" si="9"/>
        <v>0</v>
      </c>
      <c r="AF39" s="44">
        <f t="shared" si="10"/>
        <v>0</v>
      </c>
      <c r="AG39" s="44">
        <f t="shared" si="11"/>
        <v>0</v>
      </c>
      <c r="AH39" s="44">
        <f t="shared" si="12"/>
        <v>0</v>
      </c>
      <c r="AI39" s="44">
        <f t="shared" si="13"/>
        <v>0</v>
      </c>
    </row>
    <row r="40" spans="1:35" s="1" customFormat="1" ht="39.75" customHeight="1">
      <c r="A40" s="43" t="s">
        <v>226</v>
      </c>
      <c r="B40" s="9" t="s">
        <v>249</v>
      </c>
      <c r="C40" s="18">
        <f>C42+C44+C45+C46+C47+C48+C49+C52+C51+C53+C50</f>
        <v>35731600</v>
      </c>
      <c r="D40" s="18">
        <f aca="true" t="shared" si="21" ref="D40:L40">D42+D44+D45+D46+D47+D48+D49+D52+D51+D53+D50</f>
        <v>21446229</v>
      </c>
      <c r="E40" s="18">
        <f t="shared" si="21"/>
        <v>3825798</v>
      </c>
      <c r="F40" s="18">
        <f t="shared" si="21"/>
        <v>744510</v>
      </c>
      <c r="G40" s="18">
        <f t="shared" si="21"/>
        <v>343648</v>
      </c>
      <c r="H40" s="18">
        <f t="shared" si="21"/>
        <v>0</v>
      </c>
      <c r="I40" s="18">
        <f t="shared" si="21"/>
        <v>0</v>
      </c>
      <c r="J40" s="18">
        <f t="shared" si="21"/>
        <v>400862</v>
      </c>
      <c r="K40" s="18">
        <f t="shared" si="21"/>
        <v>391862</v>
      </c>
      <c r="L40" s="18">
        <f t="shared" si="21"/>
        <v>391862</v>
      </c>
      <c r="M40" s="44">
        <f>C40+F40</f>
        <v>36476110</v>
      </c>
      <c r="N40" s="18">
        <f aca="true" t="shared" si="22" ref="N40:W40">N42+N44+N45+N46+N47+N48+N49+N52+N51+N53</f>
        <v>50000</v>
      </c>
      <c r="O40" s="18">
        <f t="shared" si="22"/>
        <v>0</v>
      </c>
      <c r="P40" s="18">
        <f t="shared" si="22"/>
        <v>0</v>
      </c>
      <c r="Q40" s="18">
        <f t="shared" si="22"/>
        <v>0</v>
      </c>
      <c r="R40" s="18">
        <f t="shared" si="22"/>
        <v>0</v>
      </c>
      <c r="S40" s="18">
        <f t="shared" si="22"/>
        <v>0</v>
      </c>
      <c r="T40" s="18">
        <f t="shared" si="22"/>
        <v>0</v>
      </c>
      <c r="U40" s="18">
        <f t="shared" si="22"/>
        <v>0</v>
      </c>
      <c r="V40" s="18">
        <f t="shared" si="22"/>
        <v>0</v>
      </c>
      <c r="W40" s="18">
        <f t="shared" si="22"/>
        <v>0</v>
      </c>
      <c r="X40" s="18">
        <f>N40+Q40</f>
        <v>50000</v>
      </c>
      <c r="Y40" s="44">
        <f t="shared" si="3"/>
        <v>35781600</v>
      </c>
      <c r="Z40" s="44">
        <f t="shared" si="4"/>
        <v>21446229</v>
      </c>
      <c r="AA40" s="44">
        <f t="shared" si="5"/>
        <v>3825798</v>
      </c>
      <c r="AB40" s="44">
        <f t="shared" si="6"/>
        <v>744510</v>
      </c>
      <c r="AC40" s="44">
        <f t="shared" si="7"/>
        <v>343648</v>
      </c>
      <c r="AD40" s="44">
        <f t="shared" si="8"/>
        <v>0</v>
      </c>
      <c r="AE40" s="44">
        <f t="shared" si="9"/>
        <v>0</v>
      </c>
      <c r="AF40" s="44">
        <f t="shared" si="10"/>
        <v>400862</v>
      </c>
      <c r="AG40" s="44">
        <f t="shared" si="11"/>
        <v>391862</v>
      </c>
      <c r="AH40" s="44">
        <f t="shared" si="12"/>
        <v>391862</v>
      </c>
      <c r="AI40" s="44">
        <f t="shared" si="13"/>
        <v>36526110</v>
      </c>
    </row>
    <row r="41" spans="1:35" s="1" customFormat="1" ht="21.75" customHeight="1" hidden="1">
      <c r="A41" s="134" t="s">
        <v>132</v>
      </c>
      <c r="B41" s="135"/>
      <c r="C41" s="18">
        <f>C43</f>
        <v>0</v>
      </c>
      <c r="D41" s="18">
        <f aca="true" t="shared" si="23" ref="D41:L41">D43</f>
        <v>0</v>
      </c>
      <c r="E41" s="18">
        <f t="shared" si="23"/>
        <v>0</v>
      </c>
      <c r="F41" s="18">
        <f t="shared" si="23"/>
        <v>0</v>
      </c>
      <c r="G41" s="18">
        <f t="shared" si="23"/>
        <v>0</v>
      </c>
      <c r="H41" s="18">
        <f t="shared" si="23"/>
        <v>0</v>
      </c>
      <c r="I41" s="18">
        <f t="shared" si="23"/>
        <v>0</v>
      </c>
      <c r="J41" s="18">
        <f t="shared" si="23"/>
        <v>0</v>
      </c>
      <c r="K41" s="18">
        <f t="shared" si="23"/>
        <v>0</v>
      </c>
      <c r="L41" s="18">
        <f t="shared" si="23"/>
        <v>0</v>
      </c>
      <c r="M41" s="44">
        <f>C41+F41</f>
        <v>0</v>
      </c>
      <c r="N41" s="18">
        <f aca="true" t="shared" si="24" ref="N41:AI41">N43</f>
        <v>0</v>
      </c>
      <c r="O41" s="18">
        <f t="shared" si="24"/>
        <v>0</v>
      </c>
      <c r="P41" s="18">
        <f t="shared" si="24"/>
        <v>0</v>
      </c>
      <c r="Q41" s="18">
        <f t="shared" si="24"/>
        <v>0</v>
      </c>
      <c r="R41" s="18">
        <f t="shared" si="24"/>
        <v>0</v>
      </c>
      <c r="S41" s="18">
        <f t="shared" si="24"/>
        <v>0</v>
      </c>
      <c r="T41" s="18">
        <f t="shared" si="24"/>
        <v>0</v>
      </c>
      <c r="U41" s="18">
        <f t="shared" si="24"/>
        <v>0</v>
      </c>
      <c r="V41" s="18">
        <f t="shared" si="24"/>
        <v>0</v>
      </c>
      <c r="W41" s="18">
        <f t="shared" si="24"/>
        <v>0</v>
      </c>
      <c r="X41" s="18">
        <f t="shared" si="24"/>
        <v>0</v>
      </c>
      <c r="Y41" s="18">
        <f t="shared" si="24"/>
        <v>0</v>
      </c>
      <c r="Z41" s="18">
        <f t="shared" si="24"/>
        <v>0</v>
      </c>
      <c r="AA41" s="18">
        <f t="shared" si="24"/>
        <v>0</v>
      </c>
      <c r="AB41" s="18">
        <f t="shared" si="24"/>
        <v>0</v>
      </c>
      <c r="AC41" s="18">
        <f t="shared" si="24"/>
        <v>0</v>
      </c>
      <c r="AD41" s="18">
        <f t="shared" si="24"/>
        <v>0</v>
      </c>
      <c r="AE41" s="18">
        <f t="shared" si="24"/>
        <v>0</v>
      </c>
      <c r="AF41" s="18">
        <f t="shared" si="24"/>
        <v>0</v>
      </c>
      <c r="AG41" s="18">
        <f t="shared" si="24"/>
        <v>0</v>
      </c>
      <c r="AH41" s="18">
        <f t="shared" si="24"/>
        <v>0</v>
      </c>
      <c r="AI41" s="18">
        <f t="shared" si="24"/>
        <v>0</v>
      </c>
    </row>
    <row r="42" spans="1:35" ht="38.25" customHeight="1">
      <c r="A42" s="29" t="s">
        <v>88</v>
      </c>
      <c r="B42" s="2" t="s">
        <v>24</v>
      </c>
      <c r="C42" s="18">
        <v>33019681</v>
      </c>
      <c r="D42" s="67">
        <v>19828179</v>
      </c>
      <c r="E42" s="67">
        <v>3693096</v>
      </c>
      <c r="F42" s="18">
        <f t="shared" si="20"/>
        <v>705055</v>
      </c>
      <c r="G42" s="67">
        <v>313193</v>
      </c>
      <c r="H42" s="67"/>
      <c r="I42" s="67"/>
      <c r="J42" s="67">
        <v>391862</v>
      </c>
      <c r="K42" s="67">
        <v>391862</v>
      </c>
      <c r="L42" s="67">
        <v>391862</v>
      </c>
      <c r="M42" s="44">
        <f t="shared" si="1"/>
        <v>33724736</v>
      </c>
      <c r="N42" s="67">
        <v>95000</v>
      </c>
      <c r="O42" s="67"/>
      <c r="P42" s="67"/>
      <c r="Q42" s="18">
        <f t="shared" si="14"/>
        <v>0</v>
      </c>
      <c r="R42" s="67"/>
      <c r="S42" s="67"/>
      <c r="T42" s="67"/>
      <c r="U42" s="67"/>
      <c r="V42" s="67"/>
      <c r="W42" s="67"/>
      <c r="X42" s="18">
        <f t="shared" si="15"/>
        <v>95000</v>
      </c>
      <c r="Y42" s="44">
        <f aca="true" t="shared" si="25" ref="Y42:Y60">C42+N42</f>
        <v>33114681</v>
      </c>
      <c r="Z42" s="44">
        <f aca="true" t="shared" si="26" ref="Z42:Z60">D42+O42</f>
        <v>19828179</v>
      </c>
      <c r="AA42" s="44">
        <f aca="true" t="shared" si="27" ref="AA42:AA60">E42+P42</f>
        <v>3693096</v>
      </c>
      <c r="AB42" s="44">
        <f aca="true" t="shared" si="28" ref="AB42:AB60">F42+Q42</f>
        <v>705055</v>
      </c>
      <c r="AC42" s="44">
        <f aca="true" t="shared" si="29" ref="AC42:AC60">G42+R42</f>
        <v>313193</v>
      </c>
      <c r="AD42" s="44">
        <f aca="true" t="shared" si="30" ref="AD42:AD60">H42+S42</f>
        <v>0</v>
      </c>
      <c r="AE42" s="44">
        <f aca="true" t="shared" si="31" ref="AE42:AE60">I42+T42</f>
        <v>0</v>
      </c>
      <c r="AF42" s="44">
        <f aca="true" t="shared" si="32" ref="AF42:AF60">J42+U42</f>
        <v>391862</v>
      </c>
      <c r="AG42" s="44">
        <f aca="true" t="shared" si="33" ref="AG42:AG60">K42+V42</f>
        <v>391862</v>
      </c>
      <c r="AH42" s="44">
        <f aca="true" t="shared" si="34" ref="AH42:AH60">L42+W42</f>
        <v>391862</v>
      </c>
      <c r="AI42" s="44">
        <f aca="true" t="shared" si="35" ref="AI42:AI60">M42+X42</f>
        <v>33819736</v>
      </c>
    </row>
    <row r="43" spans="1:35" ht="21" customHeight="1" hidden="1">
      <c r="A43" s="134" t="s">
        <v>132</v>
      </c>
      <c r="B43" s="135"/>
      <c r="C43" s="18"/>
      <c r="D43" s="67"/>
      <c r="E43" s="67"/>
      <c r="F43" s="18">
        <f t="shared" si="20"/>
        <v>0</v>
      </c>
      <c r="G43" s="67"/>
      <c r="H43" s="67"/>
      <c r="I43" s="67"/>
      <c r="J43" s="67"/>
      <c r="K43" s="67"/>
      <c r="L43" s="67"/>
      <c r="M43" s="44">
        <f t="shared" si="1"/>
        <v>0</v>
      </c>
      <c r="N43" s="67"/>
      <c r="O43" s="67"/>
      <c r="P43" s="67"/>
      <c r="Q43" s="18">
        <f t="shared" si="14"/>
        <v>0</v>
      </c>
      <c r="R43" s="67"/>
      <c r="S43" s="67"/>
      <c r="T43" s="67"/>
      <c r="U43" s="67"/>
      <c r="V43" s="67"/>
      <c r="W43" s="67"/>
      <c r="X43" s="18">
        <f t="shared" si="15"/>
        <v>0</v>
      </c>
      <c r="Y43" s="44">
        <f t="shared" si="25"/>
        <v>0</v>
      </c>
      <c r="Z43" s="44">
        <f t="shared" si="26"/>
        <v>0</v>
      </c>
      <c r="AA43" s="44">
        <f t="shared" si="27"/>
        <v>0</v>
      </c>
      <c r="AB43" s="44">
        <f t="shared" si="28"/>
        <v>0</v>
      </c>
      <c r="AC43" s="44">
        <f t="shared" si="29"/>
        <v>0</v>
      </c>
      <c r="AD43" s="44">
        <f t="shared" si="30"/>
        <v>0</v>
      </c>
      <c r="AE43" s="44">
        <f t="shared" si="31"/>
        <v>0</v>
      </c>
      <c r="AF43" s="44">
        <f t="shared" si="32"/>
        <v>0</v>
      </c>
      <c r="AG43" s="44">
        <f t="shared" si="33"/>
        <v>0</v>
      </c>
      <c r="AH43" s="44">
        <f t="shared" si="34"/>
        <v>0</v>
      </c>
      <c r="AI43" s="44">
        <f t="shared" si="35"/>
        <v>0</v>
      </c>
    </row>
    <row r="44" spans="1:35" ht="15.75">
      <c r="A44" s="3" t="s">
        <v>90</v>
      </c>
      <c r="B44" s="2" t="s">
        <v>25</v>
      </c>
      <c r="C44" s="18">
        <v>683407</v>
      </c>
      <c r="D44" s="67">
        <v>446827</v>
      </c>
      <c r="E44" s="67">
        <v>8117</v>
      </c>
      <c r="F44" s="18">
        <f t="shared" si="20"/>
        <v>0</v>
      </c>
      <c r="G44" s="67"/>
      <c r="H44" s="67"/>
      <c r="I44" s="67"/>
      <c r="J44" s="67"/>
      <c r="K44" s="67"/>
      <c r="L44" s="67"/>
      <c r="M44" s="44">
        <f t="shared" si="1"/>
        <v>683407</v>
      </c>
      <c r="N44" s="67"/>
      <c r="O44" s="67"/>
      <c r="P44" s="67"/>
      <c r="Q44" s="18">
        <f t="shared" si="14"/>
        <v>0</v>
      </c>
      <c r="R44" s="67"/>
      <c r="S44" s="67"/>
      <c r="T44" s="67"/>
      <c r="U44" s="67"/>
      <c r="V44" s="67"/>
      <c r="W44" s="67"/>
      <c r="X44" s="18">
        <f t="shared" si="15"/>
        <v>0</v>
      </c>
      <c r="Y44" s="44">
        <f t="shared" si="25"/>
        <v>683407</v>
      </c>
      <c r="Z44" s="44">
        <f t="shared" si="26"/>
        <v>446827</v>
      </c>
      <c r="AA44" s="44">
        <f t="shared" si="27"/>
        <v>8117</v>
      </c>
      <c r="AB44" s="44">
        <f t="shared" si="28"/>
        <v>0</v>
      </c>
      <c r="AC44" s="44">
        <f t="shared" si="29"/>
        <v>0</v>
      </c>
      <c r="AD44" s="44">
        <f t="shared" si="30"/>
        <v>0</v>
      </c>
      <c r="AE44" s="44">
        <f t="shared" si="31"/>
        <v>0</v>
      </c>
      <c r="AF44" s="44">
        <f t="shared" si="32"/>
        <v>0</v>
      </c>
      <c r="AG44" s="44">
        <f t="shared" si="33"/>
        <v>0</v>
      </c>
      <c r="AH44" s="44">
        <f t="shared" si="34"/>
        <v>0</v>
      </c>
      <c r="AI44" s="44">
        <f t="shared" si="35"/>
        <v>683407</v>
      </c>
    </row>
    <row r="45" spans="1:35" ht="15.75">
      <c r="A45" s="3" t="s">
        <v>91</v>
      </c>
      <c r="B45" s="2" t="s">
        <v>67</v>
      </c>
      <c r="C45" s="18">
        <v>576969</v>
      </c>
      <c r="D45" s="67">
        <v>386075</v>
      </c>
      <c r="E45" s="67">
        <v>19039</v>
      </c>
      <c r="F45" s="18">
        <f t="shared" si="20"/>
        <v>0</v>
      </c>
      <c r="G45" s="67"/>
      <c r="H45" s="67"/>
      <c r="I45" s="67"/>
      <c r="J45" s="67"/>
      <c r="K45" s="67"/>
      <c r="L45" s="67"/>
      <c r="M45" s="44">
        <f t="shared" si="1"/>
        <v>576969</v>
      </c>
      <c r="N45" s="67"/>
      <c r="O45" s="67"/>
      <c r="P45" s="67"/>
      <c r="Q45" s="18">
        <f t="shared" si="14"/>
        <v>0</v>
      </c>
      <c r="R45" s="67"/>
      <c r="S45" s="67"/>
      <c r="T45" s="67"/>
      <c r="U45" s="67"/>
      <c r="V45" s="67"/>
      <c r="W45" s="67"/>
      <c r="X45" s="18">
        <f t="shared" si="15"/>
        <v>0</v>
      </c>
      <c r="Y45" s="44">
        <f t="shared" si="25"/>
        <v>576969</v>
      </c>
      <c r="Z45" s="44">
        <f t="shared" si="26"/>
        <v>386075</v>
      </c>
      <c r="AA45" s="44">
        <f t="shared" si="27"/>
        <v>19039</v>
      </c>
      <c r="AB45" s="44">
        <f t="shared" si="28"/>
        <v>0</v>
      </c>
      <c r="AC45" s="44">
        <f t="shared" si="29"/>
        <v>0</v>
      </c>
      <c r="AD45" s="44">
        <f t="shared" si="30"/>
        <v>0</v>
      </c>
      <c r="AE45" s="44">
        <f t="shared" si="31"/>
        <v>0</v>
      </c>
      <c r="AF45" s="44">
        <f t="shared" si="32"/>
        <v>0</v>
      </c>
      <c r="AG45" s="44">
        <f t="shared" si="33"/>
        <v>0</v>
      </c>
      <c r="AH45" s="44">
        <f t="shared" si="34"/>
        <v>0</v>
      </c>
      <c r="AI45" s="44">
        <f t="shared" si="35"/>
        <v>576969</v>
      </c>
    </row>
    <row r="46" spans="1:35" ht="15.75">
      <c r="A46" s="3" t="s">
        <v>92</v>
      </c>
      <c r="B46" s="2" t="s">
        <v>68</v>
      </c>
      <c r="C46" s="18">
        <v>701216</v>
      </c>
      <c r="D46" s="67">
        <v>429046</v>
      </c>
      <c r="E46" s="67">
        <v>18190</v>
      </c>
      <c r="F46" s="18">
        <f t="shared" si="20"/>
        <v>0</v>
      </c>
      <c r="G46" s="67"/>
      <c r="H46" s="67"/>
      <c r="I46" s="67"/>
      <c r="J46" s="67"/>
      <c r="K46" s="67"/>
      <c r="L46" s="67"/>
      <c r="M46" s="44">
        <f t="shared" si="1"/>
        <v>701216</v>
      </c>
      <c r="N46" s="67">
        <v>-45000</v>
      </c>
      <c r="O46" s="67"/>
      <c r="P46" s="67"/>
      <c r="Q46" s="18">
        <f t="shared" si="14"/>
        <v>0</v>
      </c>
      <c r="R46" s="67"/>
      <c r="S46" s="67"/>
      <c r="T46" s="67"/>
      <c r="U46" s="67"/>
      <c r="V46" s="67"/>
      <c r="W46" s="67"/>
      <c r="X46" s="18">
        <f t="shared" si="15"/>
        <v>-45000</v>
      </c>
      <c r="Y46" s="44">
        <f t="shared" si="25"/>
        <v>656216</v>
      </c>
      <c r="Z46" s="44">
        <f t="shared" si="26"/>
        <v>429046</v>
      </c>
      <c r="AA46" s="44">
        <f t="shared" si="27"/>
        <v>18190</v>
      </c>
      <c r="AB46" s="44">
        <f t="shared" si="28"/>
        <v>0</v>
      </c>
      <c r="AC46" s="44">
        <f t="shared" si="29"/>
        <v>0</v>
      </c>
      <c r="AD46" s="44">
        <f t="shared" si="30"/>
        <v>0</v>
      </c>
      <c r="AE46" s="44">
        <f t="shared" si="31"/>
        <v>0</v>
      </c>
      <c r="AF46" s="44">
        <f t="shared" si="32"/>
        <v>0</v>
      </c>
      <c r="AG46" s="44">
        <f t="shared" si="33"/>
        <v>0</v>
      </c>
      <c r="AH46" s="44">
        <f t="shared" si="34"/>
        <v>0</v>
      </c>
      <c r="AI46" s="44">
        <f t="shared" si="35"/>
        <v>656216</v>
      </c>
    </row>
    <row r="47" spans="1:35" ht="15.75">
      <c r="A47" s="3" t="s">
        <v>93</v>
      </c>
      <c r="B47" s="2" t="s">
        <v>26</v>
      </c>
      <c r="C47" s="18">
        <v>412852</v>
      </c>
      <c r="D47" s="67">
        <v>190053</v>
      </c>
      <c r="E47" s="67">
        <v>84408</v>
      </c>
      <c r="F47" s="18">
        <f t="shared" si="20"/>
        <v>39455</v>
      </c>
      <c r="G47" s="67">
        <v>30455</v>
      </c>
      <c r="H47" s="67"/>
      <c r="I47" s="67"/>
      <c r="J47" s="67">
        <v>9000</v>
      </c>
      <c r="K47" s="67"/>
      <c r="L47" s="67"/>
      <c r="M47" s="44">
        <f t="shared" si="1"/>
        <v>452307</v>
      </c>
      <c r="N47" s="67"/>
      <c r="O47" s="67"/>
      <c r="P47" s="67"/>
      <c r="Q47" s="18">
        <f t="shared" si="14"/>
        <v>0</v>
      </c>
      <c r="R47" s="67"/>
      <c r="S47" s="67"/>
      <c r="T47" s="67"/>
      <c r="U47" s="67"/>
      <c r="V47" s="67"/>
      <c r="W47" s="67"/>
      <c r="X47" s="18">
        <f t="shared" si="15"/>
        <v>0</v>
      </c>
      <c r="Y47" s="44">
        <f t="shared" si="25"/>
        <v>412852</v>
      </c>
      <c r="Z47" s="44">
        <f t="shared" si="26"/>
        <v>190053</v>
      </c>
      <c r="AA47" s="44">
        <f t="shared" si="27"/>
        <v>84408</v>
      </c>
      <c r="AB47" s="44">
        <f t="shared" si="28"/>
        <v>39455</v>
      </c>
      <c r="AC47" s="44">
        <f t="shared" si="29"/>
        <v>30455</v>
      </c>
      <c r="AD47" s="44">
        <f t="shared" si="30"/>
        <v>0</v>
      </c>
      <c r="AE47" s="44">
        <f t="shared" si="31"/>
        <v>0</v>
      </c>
      <c r="AF47" s="44">
        <f t="shared" si="32"/>
        <v>9000</v>
      </c>
      <c r="AG47" s="44">
        <f t="shared" si="33"/>
        <v>0</v>
      </c>
      <c r="AH47" s="44">
        <f t="shared" si="34"/>
        <v>0</v>
      </c>
      <c r="AI47" s="44">
        <f t="shared" si="35"/>
        <v>452307</v>
      </c>
    </row>
    <row r="48" spans="1:35" ht="15.75" hidden="1">
      <c r="A48" s="3" t="s">
        <v>94</v>
      </c>
      <c r="B48" s="2" t="s">
        <v>27</v>
      </c>
      <c r="C48" s="18"/>
      <c r="D48" s="67"/>
      <c r="E48" s="67"/>
      <c r="F48" s="18">
        <f t="shared" si="20"/>
        <v>0</v>
      </c>
      <c r="G48" s="67"/>
      <c r="H48" s="67"/>
      <c r="I48" s="67"/>
      <c r="J48" s="67"/>
      <c r="K48" s="67"/>
      <c r="L48" s="67"/>
      <c r="M48" s="44">
        <f t="shared" si="1"/>
        <v>0</v>
      </c>
      <c r="N48" s="67"/>
      <c r="O48" s="67"/>
      <c r="P48" s="67"/>
      <c r="Q48" s="18">
        <f t="shared" si="14"/>
        <v>0</v>
      </c>
      <c r="R48" s="67"/>
      <c r="S48" s="67"/>
      <c r="T48" s="67"/>
      <c r="U48" s="67"/>
      <c r="V48" s="67"/>
      <c r="W48" s="67"/>
      <c r="X48" s="18">
        <f t="shared" si="15"/>
        <v>0</v>
      </c>
      <c r="Y48" s="44">
        <f t="shared" si="25"/>
        <v>0</v>
      </c>
      <c r="Z48" s="44">
        <f t="shared" si="26"/>
        <v>0</v>
      </c>
      <c r="AA48" s="44">
        <f t="shared" si="27"/>
        <v>0</v>
      </c>
      <c r="AB48" s="44">
        <f t="shared" si="28"/>
        <v>0</v>
      </c>
      <c r="AC48" s="44">
        <f t="shared" si="29"/>
        <v>0</v>
      </c>
      <c r="AD48" s="44">
        <f t="shared" si="30"/>
        <v>0</v>
      </c>
      <c r="AE48" s="44">
        <f t="shared" si="31"/>
        <v>0</v>
      </c>
      <c r="AF48" s="44">
        <f t="shared" si="32"/>
        <v>0</v>
      </c>
      <c r="AG48" s="44">
        <f t="shared" si="33"/>
        <v>0</v>
      </c>
      <c r="AH48" s="44">
        <f t="shared" si="34"/>
        <v>0</v>
      </c>
      <c r="AI48" s="44">
        <f t="shared" si="35"/>
        <v>0</v>
      </c>
    </row>
    <row r="49" spans="1:35" ht="36" customHeight="1">
      <c r="A49" s="3" t="s">
        <v>95</v>
      </c>
      <c r="B49" s="4" t="s">
        <v>182</v>
      </c>
      <c r="C49" s="18">
        <v>16290</v>
      </c>
      <c r="D49" s="67"/>
      <c r="E49" s="67"/>
      <c r="F49" s="18">
        <f t="shared" si="20"/>
        <v>0</v>
      </c>
      <c r="G49" s="67"/>
      <c r="H49" s="67"/>
      <c r="I49" s="67"/>
      <c r="J49" s="67"/>
      <c r="K49" s="67"/>
      <c r="L49" s="67"/>
      <c r="M49" s="44">
        <f t="shared" si="1"/>
        <v>16290</v>
      </c>
      <c r="N49" s="67"/>
      <c r="O49" s="67"/>
      <c r="P49" s="67"/>
      <c r="Q49" s="18">
        <f t="shared" si="14"/>
        <v>0</v>
      </c>
      <c r="R49" s="67"/>
      <c r="S49" s="67"/>
      <c r="T49" s="67"/>
      <c r="U49" s="67"/>
      <c r="V49" s="67"/>
      <c r="W49" s="67"/>
      <c r="X49" s="18">
        <f t="shared" si="15"/>
        <v>0</v>
      </c>
      <c r="Y49" s="44">
        <f t="shared" si="25"/>
        <v>16290</v>
      </c>
      <c r="Z49" s="44">
        <f t="shared" si="26"/>
        <v>0</v>
      </c>
      <c r="AA49" s="44">
        <f t="shared" si="27"/>
        <v>0</v>
      </c>
      <c r="AB49" s="44">
        <f t="shared" si="28"/>
        <v>0</v>
      </c>
      <c r="AC49" s="44">
        <f t="shared" si="29"/>
        <v>0</v>
      </c>
      <c r="AD49" s="44">
        <f t="shared" si="30"/>
        <v>0</v>
      </c>
      <c r="AE49" s="44">
        <f t="shared" si="31"/>
        <v>0</v>
      </c>
      <c r="AF49" s="44">
        <f t="shared" si="32"/>
        <v>0</v>
      </c>
      <c r="AG49" s="44">
        <f t="shared" si="33"/>
        <v>0</v>
      </c>
      <c r="AH49" s="44">
        <f t="shared" si="34"/>
        <v>0</v>
      </c>
      <c r="AI49" s="44">
        <f t="shared" si="35"/>
        <v>16290</v>
      </c>
    </row>
    <row r="50" spans="1:35" ht="27.75" customHeight="1">
      <c r="A50" s="29" t="s">
        <v>119</v>
      </c>
      <c r="B50" s="4" t="s">
        <v>15</v>
      </c>
      <c r="C50" s="18">
        <v>9700</v>
      </c>
      <c r="D50" s="67"/>
      <c r="E50" s="67"/>
      <c r="F50" s="18">
        <f>G50+J50</f>
        <v>0</v>
      </c>
      <c r="G50" s="67"/>
      <c r="H50" s="67"/>
      <c r="I50" s="67"/>
      <c r="J50" s="67"/>
      <c r="K50" s="67"/>
      <c r="L50" s="67"/>
      <c r="M50" s="44">
        <f>C50+F50</f>
        <v>9700</v>
      </c>
      <c r="N50" s="67"/>
      <c r="O50" s="67"/>
      <c r="P50" s="67"/>
      <c r="Q50" s="18">
        <f>R50+U50</f>
        <v>0</v>
      </c>
      <c r="R50" s="67"/>
      <c r="S50" s="67"/>
      <c r="T50" s="67"/>
      <c r="U50" s="67"/>
      <c r="V50" s="67"/>
      <c r="W50" s="67"/>
      <c r="X50" s="18">
        <f>N50+Q50</f>
        <v>0</v>
      </c>
      <c r="Y50" s="44">
        <f t="shared" si="25"/>
        <v>9700</v>
      </c>
      <c r="Z50" s="44">
        <f t="shared" si="26"/>
        <v>0</v>
      </c>
      <c r="AA50" s="44">
        <f t="shared" si="27"/>
        <v>0</v>
      </c>
      <c r="AB50" s="44">
        <f t="shared" si="28"/>
        <v>0</v>
      </c>
      <c r="AC50" s="44">
        <f t="shared" si="29"/>
        <v>0</v>
      </c>
      <c r="AD50" s="44">
        <f t="shared" si="30"/>
        <v>0</v>
      </c>
      <c r="AE50" s="44">
        <f t="shared" si="31"/>
        <v>0</v>
      </c>
      <c r="AF50" s="44">
        <f t="shared" si="32"/>
        <v>0</v>
      </c>
      <c r="AG50" s="44">
        <f t="shared" si="33"/>
        <v>0</v>
      </c>
      <c r="AH50" s="44">
        <f t="shared" si="34"/>
        <v>0</v>
      </c>
      <c r="AI50" s="44">
        <f t="shared" si="35"/>
        <v>9700</v>
      </c>
    </row>
    <row r="51" spans="1:35" ht="48.75" customHeight="1">
      <c r="A51" s="3" t="s">
        <v>120</v>
      </c>
      <c r="B51" s="4" t="s">
        <v>28</v>
      </c>
      <c r="C51" s="18">
        <v>14375</v>
      </c>
      <c r="D51" s="67"/>
      <c r="E51" s="67"/>
      <c r="F51" s="18">
        <f>G51+J51</f>
        <v>0</v>
      </c>
      <c r="G51" s="67"/>
      <c r="H51" s="67"/>
      <c r="I51" s="67"/>
      <c r="J51" s="67"/>
      <c r="K51" s="67"/>
      <c r="L51" s="67"/>
      <c r="M51" s="44">
        <f>C51+F51</f>
        <v>14375</v>
      </c>
      <c r="N51" s="67"/>
      <c r="O51" s="67"/>
      <c r="P51" s="67"/>
      <c r="Q51" s="18">
        <f>R51+U51</f>
        <v>0</v>
      </c>
      <c r="R51" s="67"/>
      <c r="S51" s="67"/>
      <c r="T51" s="67"/>
      <c r="U51" s="67"/>
      <c r="V51" s="67"/>
      <c r="W51" s="67"/>
      <c r="X51" s="18">
        <f>N51+Q51</f>
        <v>0</v>
      </c>
      <c r="Y51" s="44">
        <f t="shared" si="25"/>
        <v>14375</v>
      </c>
      <c r="Z51" s="44">
        <f t="shared" si="26"/>
        <v>0</v>
      </c>
      <c r="AA51" s="44">
        <f t="shared" si="27"/>
        <v>0</v>
      </c>
      <c r="AB51" s="44">
        <f t="shared" si="28"/>
        <v>0</v>
      </c>
      <c r="AC51" s="44">
        <f t="shared" si="29"/>
        <v>0</v>
      </c>
      <c r="AD51" s="44">
        <f t="shared" si="30"/>
        <v>0</v>
      </c>
      <c r="AE51" s="44">
        <f t="shared" si="31"/>
        <v>0</v>
      </c>
      <c r="AF51" s="44">
        <f t="shared" si="32"/>
        <v>0</v>
      </c>
      <c r="AG51" s="44">
        <f t="shared" si="33"/>
        <v>0</v>
      </c>
      <c r="AH51" s="44">
        <f t="shared" si="34"/>
        <v>0</v>
      </c>
      <c r="AI51" s="44">
        <f t="shared" si="35"/>
        <v>14375</v>
      </c>
    </row>
    <row r="52" spans="1:35" ht="21.75" customHeight="1">
      <c r="A52" s="3" t="s">
        <v>29</v>
      </c>
      <c r="B52" s="2" t="s">
        <v>30</v>
      </c>
      <c r="C52" s="18">
        <v>287680</v>
      </c>
      <c r="D52" s="67">
        <v>166049</v>
      </c>
      <c r="E52" s="67">
        <v>2948</v>
      </c>
      <c r="F52" s="18">
        <f t="shared" si="20"/>
        <v>0</v>
      </c>
      <c r="G52" s="67"/>
      <c r="H52" s="67"/>
      <c r="I52" s="67"/>
      <c r="J52" s="67"/>
      <c r="K52" s="67"/>
      <c r="L52" s="67"/>
      <c r="M52" s="44">
        <f t="shared" si="1"/>
        <v>287680</v>
      </c>
      <c r="N52" s="67"/>
      <c r="O52" s="67"/>
      <c r="P52" s="67"/>
      <c r="Q52" s="18">
        <f t="shared" si="14"/>
        <v>0</v>
      </c>
      <c r="R52" s="67"/>
      <c r="S52" s="67"/>
      <c r="T52" s="67"/>
      <c r="U52" s="67"/>
      <c r="V52" s="67"/>
      <c r="W52" s="67"/>
      <c r="X52" s="18">
        <f t="shared" si="15"/>
        <v>0</v>
      </c>
      <c r="Y52" s="44">
        <f t="shared" si="25"/>
        <v>287680</v>
      </c>
      <c r="Z52" s="44">
        <f t="shared" si="26"/>
        <v>166049</v>
      </c>
      <c r="AA52" s="44">
        <f t="shared" si="27"/>
        <v>2948</v>
      </c>
      <c r="AB52" s="44">
        <f t="shared" si="28"/>
        <v>0</v>
      </c>
      <c r="AC52" s="44">
        <f t="shared" si="29"/>
        <v>0</v>
      </c>
      <c r="AD52" s="44">
        <f t="shared" si="30"/>
        <v>0</v>
      </c>
      <c r="AE52" s="44">
        <f t="shared" si="31"/>
        <v>0</v>
      </c>
      <c r="AF52" s="44">
        <f t="shared" si="32"/>
        <v>0</v>
      </c>
      <c r="AG52" s="44">
        <f t="shared" si="33"/>
        <v>0</v>
      </c>
      <c r="AH52" s="44">
        <f t="shared" si="34"/>
        <v>0</v>
      </c>
      <c r="AI52" s="44">
        <f t="shared" si="35"/>
        <v>287680</v>
      </c>
    </row>
    <row r="53" spans="1:35" ht="22.5" customHeight="1">
      <c r="A53" s="29" t="s">
        <v>199</v>
      </c>
      <c r="B53" s="4" t="s">
        <v>200</v>
      </c>
      <c r="C53" s="18">
        <v>9430</v>
      </c>
      <c r="D53" s="67"/>
      <c r="E53" s="67"/>
      <c r="F53" s="18">
        <f>G53+J53</f>
        <v>0</v>
      </c>
      <c r="G53" s="67"/>
      <c r="H53" s="67"/>
      <c r="I53" s="67"/>
      <c r="J53" s="67"/>
      <c r="K53" s="67"/>
      <c r="L53" s="67"/>
      <c r="M53" s="44">
        <f>C53+F53</f>
        <v>9430</v>
      </c>
      <c r="N53" s="67"/>
      <c r="O53" s="67"/>
      <c r="P53" s="67"/>
      <c r="Q53" s="18">
        <f>R53+U53</f>
        <v>0</v>
      </c>
      <c r="R53" s="67"/>
      <c r="S53" s="67"/>
      <c r="T53" s="67"/>
      <c r="U53" s="67"/>
      <c r="V53" s="67"/>
      <c r="W53" s="67"/>
      <c r="X53" s="18">
        <f>N53+Q53</f>
        <v>0</v>
      </c>
      <c r="Y53" s="44">
        <f t="shared" si="25"/>
        <v>9430</v>
      </c>
      <c r="Z53" s="44">
        <f t="shared" si="26"/>
        <v>0</v>
      </c>
      <c r="AA53" s="44">
        <f t="shared" si="27"/>
        <v>0</v>
      </c>
      <c r="AB53" s="44">
        <f t="shared" si="28"/>
        <v>0</v>
      </c>
      <c r="AC53" s="44">
        <f t="shared" si="29"/>
        <v>0</v>
      </c>
      <c r="AD53" s="44">
        <f t="shared" si="30"/>
        <v>0</v>
      </c>
      <c r="AE53" s="44">
        <f t="shared" si="31"/>
        <v>0</v>
      </c>
      <c r="AF53" s="44">
        <f t="shared" si="32"/>
        <v>0</v>
      </c>
      <c r="AG53" s="44">
        <f t="shared" si="33"/>
        <v>0</v>
      </c>
      <c r="AH53" s="44">
        <f t="shared" si="34"/>
        <v>0</v>
      </c>
      <c r="AI53" s="44">
        <f t="shared" si="35"/>
        <v>9430</v>
      </c>
    </row>
    <row r="54" spans="1:35" ht="33.75" customHeight="1" hidden="1">
      <c r="A54" s="31" t="s">
        <v>227</v>
      </c>
      <c r="B54" s="7" t="s">
        <v>180</v>
      </c>
      <c r="C54" s="18">
        <f>C55+C56+C57+C58+C59</f>
        <v>0</v>
      </c>
      <c r="D54" s="18">
        <f aca="true" t="shared" si="36" ref="D54:L54">D55+D56+D57+D58+D59</f>
        <v>0</v>
      </c>
      <c r="E54" s="18">
        <f t="shared" si="36"/>
        <v>0</v>
      </c>
      <c r="F54" s="18">
        <f t="shared" si="20"/>
        <v>0</v>
      </c>
      <c r="G54" s="18">
        <f t="shared" si="36"/>
        <v>0</v>
      </c>
      <c r="H54" s="18">
        <f t="shared" si="36"/>
        <v>0</v>
      </c>
      <c r="I54" s="18">
        <f t="shared" si="36"/>
        <v>0</v>
      </c>
      <c r="J54" s="18">
        <f t="shared" si="36"/>
        <v>0</v>
      </c>
      <c r="K54" s="18">
        <f t="shared" si="36"/>
        <v>0</v>
      </c>
      <c r="L54" s="18">
        <f t="shared" si="36"/>
        <v>0</v>
      </c>
      <c r="M54" s="44">
        <f aca="true" t="shared" si="37" ref="M54:M62">C54+F54</f>
        <v>0</v>
      </c>
      <c r="N54" s="18">
        <f>N55+N56+N57+N58+N59</f>
        <v>0</v>
      </c>
      <c r="O54" s="18">
        <f>O55+O56+O57+O58+O59</f>
        <v>0</v>
      </c>
      <c r="P54" s="18">
        <f>P55+P56+P57+P58+P59</f>
        <v>0</v>
      </c>
      <c r="Q54" s="18">
        <f t="shared" si="14"/>
        <v>0</v>
      </c>
      <c r="R54" s="18">
        <f aca="true" t="shared" si="38" ref="R54:W54">R55+R56+R57+R58+R59</f>
        <v>0</v>
      </c>
      <c r="S54" s="18">
        <f t="shared" si="38"/>
        <v>0</v>
      </c>
      <c r="T54" s="18">
        <f t="shared" si="38"/>
        <v>0</v>
      </c>
      <c r="U54" s="18">
        <f t="shared" si="38"/>
        <v>0</v>
      </c>
      <c r="V54" s="18">
        <f t="shared" si="38"/>
        <v>0</v>
      </c>
      <c r="W54" s="18">
        <f t="shared" si="38"/>
        <v>0</v>
      </c>
      <c r="X54" s="18">
        <f t="shared" si="15"/>
        <v>0</v>
      </c>
      <c r="Y54" s="44">
        <f t="shared" si="25"/>
        <v>0</v>
      </c>
      <c r="Z54" s="44">
        <f t="shared" si="26"/>
        <v>0</v>
      </c>
      <c r="AA54" s="44">
        <f t="shared" si="27"/>
        <v>0</v>
      </c>
      <c r="AB54" s="44">
        <f t="shared" si="28"/>
        <v>0</v>
      </c>
      <c r="AC54" s="44">
        <f t="shared" si="29"/>
        <v>0</v>
      </c>
      <c r="AD54" s="44">
        <f t="shared" si="30"/>
        <v>0</v>
      </c>
      <c r="AE54" s="44">
        <f t="shared" si="31"/>
        <v>0</v>
      </c>
      <c r="AF54" s="44">
        <f t="shared" si="32"/>
        <v>0</v>
      </c>
      <c r="AG54" s="44">
        <f t="shared" si="33"/>
        <v>0</v>
      </c>
      <c r="AH54" s="44">
        <f t="shared" si="34"/>
        <v>0</v>
      </c>
      <c r="AI54" s="44">
        <f t="shared" si="35"/>
        <v>0</v>
      </c>
    </row>
    <row r="55" spans="1:35" ht="48" customHeight="1" hidden="1">
      <c r="A55" s="29" t="s">
        <v>164</v>
      </c>
      <c r="B55" s="4" t="s">
        <v>170</v>
      </c>
      <c r="C55" s="18"/>
      <c r="D55" s="67"/>
      <c r="E55" s="67"/>
      <c r="F55" s="18">
        <f t="shared" si="20"/>
        <v>0</v>
      </c>
      <c r="G55" s="67"/>
      <c r="H55" s="67"/>
      <c r="I55" s="67"/>
      <c r="J55" s="67"/>
      <c r="K55" s="67"/>
      <c r="L55" s="67"/>
      <c r="M55" s="44">
        <f t="shared" si="37"/>
        <v>0</v>
      </c>
      <c r="N55" s="67"/>
      <c r="O55" s="67"/>
      <c r="P55" s="67"/>
      <c r="Q55" s="18">
        <f t="shared" si="14"/>
        <v>0</v>
      </c>
      <c r="R55" s="67"/>
      <c r="S55" s="67"/>
      <c r="T55" s="67"/>
      <c r="U55" s="67"/>
      <c r="V55" s="67"/>
      <c r="W55" s="67"/>
      <c r="X55" s="18">
        <f t="shared" si="15"/>
        <v>0</v>
      </c>
      <c r="Y55" s="44">
        <f t="shared" si="25"/>
        <v>0</v>
      </c>
      <c r="Z55" s="44">
        <f t="shared" si="26"/>
        <v>0</v>
      </c>
      <c r="AA55" s="44">
        <f t="shared" si="27"/>
        <v>0</v>
      </c>
      <c r="AB55" s="44">
        <f t="shared" si="28"/>
        <v>0</v>
      </c>
      <c r="AC55" s="44">
        <f t="shared" si="29"/>
        <v>0</v>
      </c>
      <c r="AD55" s="44">
        <f t="shared" si="30"/>
        <v>0</v>
      </c>
      <c r="AE55" s="44">
        <f t="shared" si="31"/>
        <v>0</v>
      </c>
      <c r="AF55" s="44">
        <f t="shared" si="32"/>
        <v>0</v>
      </c>
      <c r="AG55" s="44">
        <f t="shared" si="33"/>
        <v>0</v>
      </c>
      <c r="AH55" s="44">
        <f t="shared" si="34"/>
        <v>0</v>
      </c>
      <c r="AI55" s="44">
        <f t="shared" si="35"/>
        <v>0</v>
      </c>
    </row>
    <row r="56" spans="1:35" ht="21" customHeight="1" hidden="1">
      <c r="A56" s="29" t="s">
        <v>165</v>
      </c>
      <c r="B56" s="4" t="s">
        <v>171</v>
      </c>
      <c r="C56" s="18"/>
      <c r="D56" s="67"/>
      <c r="E56" s="67"/>
      <c r="F56" s="18">
        <f t="shared" si="20"/>
        <v>0</v>
      </c>
      <c r="G56" s="67"/>
      <c r="H56" s="67"/>
      <c r="I56" s="67"/>
      <c r="J56" s="67"/>
      <c r="K56" s="67"/>
      <c r="L56" s="67"/>
      <c r="M56" s="44">
        <f t="shared" si="37"/>
        <v>0</v>
      </c>
      <c r="N56" s="67"/>
      <c r="O56" s="67"/>
      <c r="P56" s="67"/>
      <c r="Q56" s="18">
        <f t="shared" si="14"/>
        <v>0</v>
      </c>
      <c r="R56" s="67"/>
      <c r="S56" s="67"/>
      <c r="T56" s="67"/>
      <c r="U56" s="67"/>
      <c r="V56" s="67"/>
      <c r="W56" s="67"/>
      <c r="X56" s="18">
        <f t="shared" si="15"/>
        <v>0</v>
      </c>
      <c r="Y56" s="44">
        <f t="shared" si="25"/>
        <v>0</v>
      </c>
      <c r="Z56" s="44">
        <f t="shared" si="26"/>
        <v>0</v>
      </c>
      <c r="AA56" s="44">
        <f t="shared" si="27"/>
        <v>0</v>
      </c>
      <c r="AB56" s="44">
        <f t="shared" si="28"/>
        <v>0</v>
      </c>
      <c r="AC56" s="44">
        <f t="shared" si="29"/>
        <v>0</v>
      </c>
      <c r="AD56" s="44">
        <f t="shared" si="30"/>
        <v>0</v>
      </c>
      <c r="AE56" s="44">
        <f t="shared" si="31"/>
        <v>0</v>
      </c>
      <c r="AF56" s="44">
        <f t="shared" si="32"/>
        <v>0</v>
      </c>
      <c r="AG56" s="44">
        <f t="shared" si="33"/>
        <v>0</v>
      </c>
      <c r="AH56" s="44">
        <f t="shared" si="34"/>
        <v>0</v>
      </c>
      <c r="AI56" s="44">
        <f t="shared" si="35"/>
        <v>0</v>
      </c>
    </row>
    <row r="57" spans="1:35" ht="21.75" customHeight="1" hidden="1">
      <c r="A57" s="29" t="s">
        <v>166</v>
      </c>
      <c r="B57" s="4" t="s">
        <v>235</v>
      </c>
      <c r="C57" s="18"/>
      <c r="D57" s="67"/>
      <c r="E57" s="67"/>
      <c r="F57" s="18">
        <f t="shared" si="20"/>
        <v>0</v>
      </c>
      <c r="G57" s="67"/>
      <c r="H57" s="67"/>
      <c r="I57" s="67"/>
      <c r="J57" s="67"/>
      <c r="K57" s="67"/>
      <c r="L57" s="67"/>
      <c r="M57" s="44">
        <f t="shared" si="37"/>
        <v>0</v>
      </c>
      <c r="N57" s="67"/>
      <c r="O57" s="67"/>
      <c r="P57" s="67"/>
      <c r="Q57" s="18">
        <f t="shared" si="14"/>
        <v>0</v>
      </c>
      <c r="R57" s="67"/>
      <c r="S57" s="67"/>
      <c r="T57" s="67"/>
      <c r="U57" s="67"/>
      <c r="V57" s="67"/>
      <c r="W57" s="67"/>
      <c r="X57" s="18">
        <f t="shared" si="15"/>
        <v>0</v>
      </c>
      <c r="Y57" s="44">
        <f t="shared" si="25"/>
        <v>0</v>
      </c>
      <c r="Z57" s="44">
        <f t="shared" si="26"/>
        <v>0</v>
      </c>
      <c r="AA57" s="44">
        <f t="shared" si="27"/>
        <v>0</v>
      </c>
      <c r="AB57" s="44">
        <f t="shared" si="28"/>
        <v>0</v>
      </c>
      <c r="AC57" s="44">
        <f t="shared" si="29"/>
        <v>0</v>
      </c>
      <c r="AD57" s="44">
        <f t="shared" si="30"/>
        <v>0</v>
      </c>
      <c r="AE57" s="44">
        <f t="shared" si="31"/>
        <v>0</v>
      </c>
      <c r="AF57" s="44">
        <f t="shared" si="32"/>
        <v>0</v>
      </c>
      <c r="AG57" s="44">
        <f t="shared" si="33"/>
        <v>0</v>
      </c>
      <c r="AH57" s="44">
        <f t="shared" si="34"/>
        <v>0</v>
      </c>
      <c r="AI57" s="44">
        <f t="shared" si="35"/>
        <v>0</v>
      </c>
    </row>
    <row r="58" spans="1:35" ht="24" customHeight="1" hidden="1">
      <c r="A58" s="29" t="s">
        <v>167</v>
      </c>
      <c r="B58" s="4" t="s">
        <v>172</v>
      </c>
      <c r="C58" s="18"/>
      <c r="D58" s="67"/>
      <c r="E58" s="67"/>
      <c r="F58" s="18">
        <f t="shared" si="20"/>
        <v>0</v>
      </c>
      <c r="G58" s="67"/>
      <c r="H58" s="67"/>
      <c r="I58" s="67"/>
      <c r="J58" s="67"/>
      <c r="K58" s="67"/>
      <c r="L58" s="67"/>
      <c r="M58" s="44">
        <f t="shared" si="37"/>
        <v>0</v>
      </c>
      <c r="N58" s="67"/>
      <c r="O58" s="67"/>
      <c r="P58" s="67"/>
      <c r="Q58" s="18">
        <f t="shared" si="14"/>
        <v>0</v>
      </c>
      <c r="R58" s="67"/>
      <c r="S58" s="67"/>
      <c r="T58" s="67"/>
      <c r="U58" s="67"/>
      <c r="V58" s="67"/>
      <c r="W58" s="67"/>
      <c r="X58" s="18">
        <f t="shared" si="15"/>
        <v>0</v>
      </c>
      <c r="Y58" s="44">
        <f t="shared" si="25"/>
        <v>0</v>
      </c>
      <c r="Z58" s="44">
        <f t="shared" si="26"/>
        <v>0</v>
      </c>
      <c r="AA58" s="44">
        <f t="shared" si="27"/>
        <v>0</v>
      </c>
      <c r="AB58" s="44">
        <f t="shared" si="28"/>
        <v>0</v>
      </c>
      <c r="AC58" s="44">
        <f t="shared" si="29"/>
        <v>0</v>
      </c>
      <c r="AD58" s="44">
        <f t="shared" si="30"/>
        <v>0</v>
      </c>
      <c r="AE58" s="44">
        <f t="shared" si="31"/>
        <v>0</v>
      </c>
      <c r="AF58" s="44">
        <f t="shared" si="32"/>
        <v>0</v>
      </c>
      <c r="AG58" s="44">
        <f t="shared" si="33"/>
        <v>0</v>
      </c>
      <c r="AH58" s="44">
        <f t="shared" si="34"/>
        <v>0</v>
      </c>
      <c r="AI58" s="44">
        <f t="shared" si="35"/>
        <v>0</v>
      </c>
    </row>
    <row r="59" spans="1:35" ht="33" customHeight="1" hidden="1">
      <c r="A59" s="29" t="s">
        <v>168</v>
      </c>
      <c r="B59" s="4" t="s">
        <v>26</v>
      </c>
      <c r="C59" s="18"/>
      <c r="D59" s="67"/>
      <c r="E59" s="67"/>
      <c r="F59" s="18">
        <f t="shared" si="20"/>
        <v>0</v>
      </c>
      <c r="G59" s="67"/>
      <c r="H59" s="67"/>
      <c r="I59" s="67"/>
      <c r="J59" s="67"/>
      <c r="K59" s="67"/>
      <c r="L59" s="67"/>
      <c r="M59" s="44">
        <f t="shared" si="37"/>
        <v>0</v>
      </c>
      <c r="N59" s="67"/>
      <c r="O59" s="67"/>
      <c r="P59" s="67"/>
      <c r="Q59" s="18">
        <f t="shared" si="14"/>
        <v>0</v>
      </c>
      <c r="R59" s="67"/>
      <c r="S59" s="67"/>
      <c r="T59" s="67"/>
      <c r="U59" s="67"/>
      <c r="V59" s="67"/>
      <c r="W59" s="67"/>
      <c r="X59" s="18">
        <f t="shared" si="15"/>
        <v>0</v>
      </c>
      <c r="Y59" s="44">
        <f t="shared" si="25"/>
        <v>0</v>
      </c>
      <c r="Z59" s="44">
        <f t="shared" si="26"/>
        <v>0</v>
      </c>
      <c r="AA59" s="44">
        <f t="shared" si="27"/>
        <v>0</v>
      </c>
      <c r="AB59" s="44">
        <f t="shared" si="28"/>
        <v>0</v>
      </c>
      <c r="AC59" s="44">
        <f t="shared" si="29"/>
        <v>0</v>
      </c>
      <c r="AD59" s="44">
        <f t="shared" si="30"/>
        <v>0</v>
      </c>
      <c r="AE59" s="44">
        <f t="shared" si="31"/>
        <v>0</v>
      </c>
      <c r="AF59" s="44">
        <f t="shared" si="32"/>
        <v>0</v>
      </c>
      <c r="AG59" s="44">
        <f t="shared" si="33"/>
        <v>0</v>
      </c>
      <c r="AH59" s="44">
        <f t="shared" si="34"/>
        <v>0</v>
      </c>
      <c r="AI59" s="44">
        <f t="shared" si="35"/>
        <v>0</v>
      </c>
    </row>
    <row r="60" spans="1:35" s="45" customFormat="1" ht="41.25" customHeight="1">
      <c r="A60" s="43">
        <v>15</v>
      </c>
      <c r="B60" s="11" t="s">
        <v>250</v>
      </c>
      <c r="C60" s="18">
        <f>C63+C65+C67+C69+C71+C74+C78+C80+C82+C84+C86+C88+C90+C92+C94+C96+C98+C100+C102+C104+C106+C110+C112+C114+C116+C118+C120+C123+C125+C127+C128+C129+C131+C133+C135+C138+C140+C108+C126+C137</f>
        <v>35701718</v>
      </c>
      <c r="D60" s="18">
        <f aca="true" t="shared" si="39" ref="D60:L60">D63+D65+D67+D69+D71+D74+D78+D80+D82+D84+D86+D88+D90+D92+D94+D96+D98+D100+D102+D104+D106+D110+D112+D114+D116+D118+D120+D123+D125+D127+D128+D129+D131+D133+D135+D138+D140+D108+D126+D137</f>
        <v>2241725</v>
      </c>
      <c r="E60" s="18">
        <f t="shared" si="39"/>
        <v>66379</v>
      </c>
      <c r="F60" s="18">
        <f t="shared" si="39"/>
        <v>190451</v>
      </c>
      <c r="G60" s="18">
        <f t="shared" si="39"/>
        <v>59648</v>
      </c>
      <c r="H60" s="18">
        <f t="shared" si="39"/>
        <v>43749</v>
      </c>
      <c r="I60" s="18">
        <f t="shared" si="39"/>
        <v>0</v>
      </c>
      <c r="J60" s="18">
        <f t="shared" si="39"/>
        <v>130803</v>
      </c>
      <c r="K60" s="18">
        <f t="shared" si="39"/>
        <v>130803</v>
      </c>
      <c r="L60" s="18">
        <f t="shared" si="39"/>
        <v>50000</v>
      </c>
      <c r="M60" s="44">
        <f t="shared" si="37"/>
        <v>35892169</v>
      </c>
      <c r="N60" s="18">
        <f aca="true" t="shared" si="40" ref="N60:W60">N63+N65+N67+N69+N71+N74+N78+N80+N82+N84+N86+N88+N90+N92+N94+N96+N98+N100+N102+N104+N106+N110+N112+N114+N116+N118+N120+N123+N125+N127+N128+N129+N131+N133+N135+N138+N140+N108+N126+N137</f>
        <v>300</v>
      </c>
      <c r="O60" s="18">
        <f t="shared" si="40"/>
        <v>0</v>
      </c>
      <c r="P60" s="18">
        <f t="shared" si="40"/>
        <v>0</v>
      </c>
      <c r="Q60" s="18">
        <f t="shared" si="40"/>
        <v>0</v>
      </c>
      <c r="R60" s="18">
        <f t="shared" si="40"/>
        <v>0</v>
      </c>
      <c r="S60" s="18">
        <f t="shared" si="40"/>
        <v>0</v>
      </c>
      <c r="T60" s="18">
        <f t="shared" si="40"/>
        <v>0</v>
      </c>
      <c r="U60" s="18">
        <f t="shared" si="40"/>
        <v>0</v>
      </c>
      <c r="V60" s="18">
        <f t="shared" si="40"/>
        <v>0</v>
      </c>
      <c r="W60" s="18">
        <f t="shared" si="40"/>
        <v>0</v>
      </c>
      <c r="X60" s="18">
        <f t="shared" si="15"/>
        <v>300</v>
      </c>
      <c r="Y60" s="44">
        <f t="shared" si="25"/>
        <v>35702018</v>
      </c>
      <c r="Z60" s="44">
        <f t="shared" si="26"/>
        <v>2241725</v>
      </c>
      <c r="AA60" s="44">
        <f t="shared" si="27"/>
        <v>66379</v>
      </c>
      <c r="AB60" s="44">
        <f t="shared" si="28"/>
        <v>190451</v>
      </c>
      <c r="AC60" s="44">
        <f t="shared" si="29"/>
        <v>59648</v>
      </c>
      <c r="AD60" s="44">
        <f t="shared" si="30"/>
        <v>43749</v>
      </c>
      <c r="AE60" s="44">
        <f t="shared" si="31"/>
        <v>0</v>
      </c>
      <c r="AF60" s="44">
        <f t="shared" si="32"/>
        <v>130803</v>
      </c>
      <c r="AG60" s="44">
        <f t="shared" si="33"/>
        <v>130803</v>
      </c>
      <c r="AH60" s="44">
        <f t="shared" si="34"/>
        <v>50000</v>
      </c>
      <c r="AI60" s="44">
        <f t="shared" si="35"/>
        <v>35892469</v>
      </c>
    </row>
    <row r="61" spans="1:35" s="46" customFormat="1" ht="18.75" customHeight="1">
      <c r="A61" s="134" t="s">
        <v>131</v>
      </c>
      <c r="B61" s="135"/>
      <c r="C61" s="18">
        <f>C64+C66+C68+C70+C73+C77+C79+C81+C83+C85+C87+C91+C93+C95+C97+C99+C101+C103+C105+C107+C111+C113+C115+C117+C132+C139+C141+C109+C121</f>
        <v>31923200</v>
      </c>
      <c r="D61" s="18">
        <f aca="true" t="shared" si="41" ref="D61:L61">D64+D66+D68+D70+D73+D77+D79+D81+D83+D85+D87+D91+D93+D95+D97+D99+D101+D103+D105+D107+D111+D113+D115+D117+D132+D139+D141+D109+D121</f>
        <v>0</v>
      </c>
      <c r="E61" s="18">
        <f t="shared" si="41"/>
        <v>0</v>
      </c>
      <c r="F61" s="18">
        <f t="shared" si="41"/>
        <v>50000</v>
      </c>
      <c r="G61" s="18">
        <f t="shared" si="41"/>
        <v>0</v>
      </c>
      <c r="H61" s="18">
        <f t="shared" si="41"/>
        <v>0</v>
      </c>
      <c r="I61" s="18">
        <f t="shared" si="41"/>
        <v>0</v>
      </c>
      <c r="J61" s="18">
        <f t="shared" si="41"/>
        <v>50000</v>
      </c>
      <c r="K61" s="18">
        <f t="shared" si="41"/>
        <v>50000</v>
      </c>
      <c r="L61" s="18">
        <f t="shared" si="41"/>
        <v>50000</v>
      </c>
      <c r="M61" s="44">
        <f t="shared" si="37"/>
        <v>31973200</v>
      </c>
      <c r="N61" s="18">
        <f aca="true" t="shared" si="42" ref="N61:AI61">N64+N66+N68+N70+N73+N77+N79+N81+N83+N85+N87+N91+N93+N95+N97+N99+N101+N103+N105+N107+N111+N113+N115+N117+N132+N139+N141+N109+N121</f>
        <v>0</v>
      </c>
      <c r="O61" s="18">
        <f t="shared" si="42"/>
        <v>0</v>
      </c>
      <c r="P61" s="18">
        <f t="shared" si="42"/>
        <v>0</v>
      </c>
      <c r="Q61" s="18">
        <f t="shared" si="42"/>
        <v>0</v>
      </c>
      <c r="R61" s="18">
        <f t="shared" si="42"/>
        <v>0</v>
      </c>
      <c r="S61" s="18">
        <f t="shared" si="42"/>
        <v>0</v>
      </c>
      <c r="T61" s="18">
        <f t="shared" si="42"/>
        <v>0</v>
      </c>
      <c r="U61" s="18">
        <f t="shared" si="42"/>
        <v>0</v>
      </c>
      <c r="V61" s="18">
        <f t="shared" si="42"/>
        <v>0</v>
      </c>
      <c r="W61" s="18">
        <f t="shared" si="42"/>
        <v>0</v>
      </c>
      <c r="X61" s="18">
        <f t="shared" si="42"/>
        <v>0</v>
      </c>
      <c r="Y61" s="18">
        <f t="shared" si="42"/>
        <v>31923200</v>
      </c>
      <c r="Z61" s="18">
        <f t="shared" si="42"/>
        <v>0</v>
      </c>
      <c r="AA61" s="18">
        <f t="shared" si="42"/>
        <v>0</v>
      </c>
      <c r="AB61" s="18">
        <f t="shared" si="42"/>
        <v>50000</v>
      </c>
      <c r="AC61" s="18">
        <f t="shared" si="42"/>
        <v>0</v>
      </c>
      <c r="AD61" s="18">
        <f t="shared" si="42"/>
        <v>0</v>
      </c>
      <c r="AE61" s="18">
        <f t="shared" si="42"/>
        <v>0</v>
      </c>
      <c r="AF61" s="18">
        <f t="shared" si="42"/>
        <v>50000</v>
      </c>
      <c r="AG61" s="18">
        <f t="shared" si="42"/>
        <v>50000</v>
      </c>
      <c r="AH61" s="18">
        <f t="shared" si="42"/>
        <v>50000</v>
      </c>
      <c r="AI61" s="18">
        <f t="shared" si="42"/>
        <v>31973200</v>
      </c>
    </row>
    <row r="62" spans="1:35" s="46" customFormat="1" ht="18.75" customHeight="1">
      <c r="A62" s="134" t="s">
        <v>132</v>
      </c>
      <c r="B62" s="135"/>
      <c r="C62" s="18">
        <f aca="true" t="shared" si="43" ref="C62:L62">C89+C122+C124+C130+C134+C136+C119</f>
        <v>419950</v>
      </c>
      <c r="D62" s="18">
        <f t="shared" si="43"/>
        <v>0</v>
      </c>
      <c r="E62" s="18">
        <f t="shared" si="43"/>
        <v>0</v>
      </c>
      <c r="F62" s="18">
        <f t="shared" si="43"/>
        <v>0</v>
      </c>
      <c r="G62" s="18">
        <f t="shared" si="43"/>
        <v>0</v>
      </c>
      <c r="H62" s="18">
        <f t="shared" si="43"/>
        <v>0</v>
      </c>
      <c r="I62" s="18">
        <f t="shared" si="43"/>
        <v>0</v>
      </c>
      <c r="J62" s="18">
        <f t="shared" si="43"/>
        <v>0</v>
      </c>
      <c r="K62" s="18">
        <f t="shared" si="43"/>
        <v>0</v>
      </c>
      <c r="L62" s="18">
        <f t="shared" si="43"/>
        <v>0</v>
      </c>
      <c r="M62" s="44">
        <f t="shared" si="37"/>
        <v>419950</v>
      </c>
      <c r="N62" s="18">
        <f aca="true" t="shared" si="44" ref="N62:W62">N89+N122+N124+N130+N134+N136+N119</f>
        <v>0</v>
      </c>
      <c r="O62" s="18">
        <f t="shared" si="44"/>
        <v>0</v>
      </c>
      <c r="P62" s="18">
        <f t="shared" si="44"/>
        <v>0</v>
      </c>
      <c r="Q62" s="18">
        <f t="shared" si="44"/>
        <v>0</v>
      </c>
      <c r="R62" s="18">
        <f t="shared" si="44"/>
        <v>0</v>
      </c>
      <c r="S62" s="18">
        <f t="shared" si="44"/>
        <v>0</v>
      </c>
      <c r="T62" s="18">
        <f t="shared" si="44"/>
        <v>0</v>
      </c>
      <c r="U62" s="18">
        <f t="shared" si="44"/>
        <v>0</v>
      </c>
      <c r="V62" s="18">
        <f t="shared" si="44"/>
        <v>0</v>
      </c>
      <c r="W62" s="18">
        <f t="shared" si="44"/>
        <v>0</v>
      </c>
      <c r="X62" s="18">
        <f t="shared" si="15"/>
        <v>0</v>
      </c>
      <c r="Y62" s="44">
        <f aca="true" t="shared" si="45" ref="Y62:Y71">C62+N62</f>
        <v>419950</v>
      </c>
      <c r="Z62" s="44">
        <f aca="true" t="shared" si="46" ref="Z62:Z71">D62+O62</f>
        <v>0</v>
      </c>
      <c r="AA62" s="44">
        <f aca="true" t="shared" si="47" ref="AA62:AA71">E62+P62</f>
        <v>0</v>
      </c>
      <c r="AB62" s="44">
        <f aca="true" t="shared" si="48" ref="AB62:AB71">F62+Q62</f>
        <v>0</v>
      </c>
      <c r="AC62" s="44">
        <f aca="true" t="shared" si="49" ref="AC62:AC71">G62+R62</f>
        <v>0</v>
      </c>
      <c r="AD62" s="44">
        <f aca="true" t="shared" si="50" ref="AD62:AD71">H62+S62</f>
        <v>0</v>
      </c>
      <c r="AE62" s="44">
        <f aca="true" t="shared" si="51" ref="AE62:AE71">I62+T62</f>
        <v>0</v>
      </c>
      <c r="AF62" s="44">
        <f aca="true" t="shared" si="52" ref="AF62:AF71">J62+U62</f>
        <v>0</v>
      </c>
      <c r="AG62" s="44">
        <f aca="true" t="shared" si="53" ref="AG62:AG71">K62+V62</f>
        <v>0</v>
      </c>
      <c r="AH62" s="44">
        <f aca="true" t="shared" si="54" ref="AH62:AH71">L62+W62</f>
        <v>0</v>
      </c>
      <c r="AI62" s="44">
        <f aca="true" t="shared" si="55" ref="AI62:AI71">M62+X62</f>
        <v>419950</v>
      </c>
    </row>
    <row r="63" spans="1:35" ht="30" customHeight="1">
      <c r="A63" s="29" t="s">
        <v>89</v>
      </c>
      <c r="B63" s="4" t="s">
        <v>140</v>
      </c>
      <c r="C63" s="18">
        <v>935400</v>
      </c>
      <c r="D63" s="67"/>
      <c r="E63" s="67"/>
      <c r="F63" s="18">
        <f t="shared" si="20"/>
        <v>0</v>
      </c>
      <c r="G63" s="67"/>
      <c r="H63" s="67"/>
      <c r="I63" s="67"/>
      <c r="J63" s="67"/>
      <c r="K63" s="67"/>
      <c r="L63" s="67"/>
      <c r="M63" s="44">
        <f t="shared" si="1"/>
        <v>935400</v>
      </c>
      <c r="N63" s="67"/>
      <c r="O63" s="67"/>
      <c r="P63" s="67"/>
      <c r="Q63" s="18">
        <f t="shared" si="14"/>
        <v>0</v>
      </c>
      <c r="R63" s="67"/>
      <c r="S63" s="67"/>
      <c r="T63" s="67"/>
      <c r="U63" s="67"/>
      <c r="V63" s="67"/>
      <c r="W63" s="67"/>
      <c r="X63" s="18">
        <f t="shared" si="15"/>
        <v>0</v>
      </c>
      <c r="Y63" s="44">
        <f t="shared" si="45"/>
        <v>935400</v>
      </c>
      <c r="Z63" s="44">
        <f t="shared" si="46"/>
        <v>0</v>
      </c>
      <c r="AA63" s="44">
        <f t="shared" si="47"/>
        <v>0</v>
      </c>
      <c r="AB63" s="44">
        <f t="shared" si="48"/>
        <v>0</v>
      </c>
      <c r="AC63" s="44">
        <f t="shared" si="49"/>
        <v>0</v>
      </c>
      <c r="AD63" s="44">
        <f t="shared" si="50"/>
        <v>0</v>
      </c>
      <c r="AE63" s="44">
        <f t="shared" si="51"/>
        <v>0</v>
      </c>
      <c r="AF63" s="44">
        <f t="shared" si="52"/>
        <v>0</v>
      </c>
      <c r="AG63" s="44">
        <f t="shared" si="53"/>
        <v>0</v>
      </c>
      <c r="AH63" s="44">
        <f t="shared" si="54"/>
        <v>0</v>
      </c>
      <c r="AI63" s="44">
        <f t="shared" si="55"/>
        <v>935400</v>
      </c>
    </row>
    <row r="64" spans="1:35" ht="15.75" customHeight="1">
      <c r="A64" s="136" t="s">
        <v>131</v>
      </c>
      <c r="B64" s="137"/>
      <c r="C64" s="18">
        <v>935400</v>
      </c>
      <c r="D64" s="67"/>
      <c r="E64" s="67"/>
      <c r="F64" s="18">
        <f t="shared" si="20"/>
        <v>0</v>
      </c>
      <c r="G64" s="67"/>
      <c r="H64" s="67"/>
      <c r="I64" s="67"/>
      <c r="J64" s="67"/>
      <c r="K64" s="67"/>
      <c r="L64" s="67"/>
      <c r="M64" s="44">
        <f t="shared" si="1"/>
        <v>935400</v>
      </c>
      <c r="N64" s="67"/>
      <c r="O64" s="67"/>
      <c r="P64" s="67"/>
      <c r="Q64" s="18">
        <f t="shared" si="14"/>
        <v>0</v>
      </c>
      <c r="R64" s="67"/>
      <c r="S64" s="67"/>
      <c r="T64" s="67"/>
      <c r="U64" s="67"/>
      <c r="V64" s="67"/>
      <c r="W64" s="67"/>
      <c r="X64" s="18">
        <f t="shared" si="15"/>
        <v>0</v>
      </c>
      <c r="Y64" s="44">
        <f t="shared" si="45"/>
        <v>935400</v>
      </c>
      <c r="Z64" s="44">
        <f t="shared" si="46"/>
        <v>0</v>
      </c>
      <c r="AA64" s="44">
        <f t="shared" si="47"/>
        <v>0</v>
      </c>
      <c r="AB64" s="44">
        <f t="shared" si="48"/>
        <v>0</v>
      </c>
      <c r="AC64" s="44">
        <f t="shared" si="49"/>
        <v>0</v>
      </c>
      <c r="AD64" s="44">
        <f t="shared" si="50"/>
        <v>0</v>
      </c>
      <c r="AE64" s="44">
        <f t="shared" si="51"/>
        <v>0</v>
      </c>
      <c r="AF64" s="44">
        <f t="shared" si="52"/>
        <v>0</v>
      </c>
      <c r="AG64" s="44">
        <f t="shared" si="53"/>
        <v>0</v>
      </c>
      <c r="AH64" s="44">
        <f t="shared" si="54"/>
        <v>0</v>
      </c>
      <c r="AI64" s="44">
        <f t="shared" si="55"/>
        <v>935400</v>
      </c>
    </row>
    <row r="65" spans="1:35" ht="127.5" customHeight="1">
      <c r="A65" s="3" t="s">
        <v>97</v>
      </c>
      <c r="B65" s="2" t="s">
        <v>31</v>
      </c>
      <c r="C65" s="18">
        <v>1437200</v>
      </c>
      <c r="D65" s="67"/>
      <c r="E65" s="67"/>
      <c r="F65" s="18">
        <f t="shared" si="20"/>
        <v>0</v>
      </c>
      <c r="G65" s="67"/>
      <c r="H65" s="67"/>
      <c r="I65" s="67"/>
      <c r="J65" s="67"/>
      <c r="K65" s="67"/>
      <c r="L65" s="67"/>
      <c r="M65" s="44">
        <f t="shared" si="1"/>
        <v>1437200</v>
      </c>
      <c r="N65" s="67"/>
      <c r="O65" s="67"/>
      <c r="P65" s="67"/>
      <c r="Q65" s="18">
        <f t="shared" si="14"/>
        <v>0</v>
      </c>
      <c r="R65" s="67"/>
      <c r="S65" s="67"/>
      <c r="T65" s="67"/>
      <c r="U65" s="67"/>
      <c r="V65" s="67"/>
      <c r="W65" s="67"/>
      <c r="X65" s="18">
        <f t="shared" si="15"/>
        <v>0</v>
      </c>
      <c r="Y65" s="44">
        <f t="shared" si="45"/>
        <v>1437200</v>
      </c>
      <c r="Z65" s="44">
        <f t="shared" si="46"/>
        <v>0</v>
      </c>
      <c r="AA65" s="44">
        <f t="shared" si="47"/>
        <v>0</v>
      </c>
      <c r="AB65" s="44">
        <f t="shared" si="48"/>
        <v>0</v>
      </c>
      <c r="AC65" s="44">
        <f t="shared" si="49"/>
        <v>0</v>
      </c>
      <c r="AD65" s="44">
        <f t="shared" si="50"/>
        <v>0</v>
      </c>
      <c r="AE65" s="44">
        <f t="shared" si="51"/>
        <v>0</v>
      </c>
      <c r="AF65" s="44">
        <f t="shared" si="52"/>
        <v>0</v>
      </c>
      <c r="AG65" s="44">
        <f t="shared" si="53"/>
        <v>0</v>
      </c>
      <c r="AH65" s="44">
        <f t="shared" si="54"/>
        <v>0</v>
      </c>
      <c r="AI65" s="44">
        <f t="shared" si="55"/>
        <v>1437200</v>
      </c>
    </row>
    <row r="66" spans="1:35" ht="15.75" customHeight="1">
      <c r="A66" s="134" t="s">
        <v>131</v>
      </c>
      <c r="B66" s="135"/>
      <c r="C66" s="18">
        <v>1437200</v>
      </c>
      <c r="D66" s="67"/>
      <c r="E66" s="67"/>
      <c r="F66" s="18">
        <f t="shared" si="20"/>
        <v>0</v>
      </c>
      <c r="G66" s="67"/>
      <c r="H66" s="67"/>
      <c r="I66" s="67"/>
      <c r="J66" s="67"/>
      <c r="K66" s="67"/>
      <c r="L66" s="67"/>
      <c r="M66" s="44">
        <f t="shared" si="1"/>
        <v>1437200</v>
      </c>
      <c r="N66" s="67"/>
      <c r="O66" s="67"/>
      <c r="P66" s="67"/>
      <c r="Q66" s="18">
        <f t="shared" si="14"/>
        <v>0</v>
      </c>
      <c r="R66" s="67"/>
      <c r="S66" s="67"/>
      <c r="T66" s="67"/>
      <c r="U66" s="67"/>
      <c r="V66" s="67"/>
      <c r="W66" s="67"/>
      <c r="X66" s="18">
        <f t="shared" si="15"/>
        <v>0</v>
      </c>
      <c r="Y66" s="44">
        <f t="shared" si="45"/>
        <v>1437200</v>
      </c>
      <c r="Z66" s="44">
        <f t="shared" si="46"/>
        <v>0</v>
      </c>
      <c r="AA66" s="44">
        <f t="shared" si="47"/>
        <v>0</v>
      </c>
      <c r="AB66" s="44">
        <f t="shared" si="48"/>
        <v>0</v>
      </c>
      <c r="AC66" s="44">
        <f t="shared" si="49"/>
        <v>0</v>
      </c>
      <c r="AD66" s="44">
        <f t="shared" si="50"/>
        <v>0</v>
      </c>
      <c r="AE66" s="44">
        <f t="shared" si="51"/>
        <v>0</v>
      </c>
      <c r="AF66" s="44">
        <f t="shared" si="52"/>
        <v>0</v>
      </c>
      <c r="AG66" s="44">
        <f t="shared" si="53"/>
        <v>0</v>
      </c>
      <c r="AH66" s="44">
        <f t="shared" si="54"/>
        <v>0</v>
      </c>
      <c r="AI66" s="44">
        <f t="shared" si="55"/>
        <v>1437200</v>
      </c>
    </row>
    <row r="67" spans="1:35" ht="86.25" customHeight="1">
      <c r="A67" s="3" t="s">
        <v>98</v>
      </c>
      <c r="B67" s="12" t="s">
        <v>32</v>
      </c>
      <c r="C67" s="18">
        <v>729150</v>
      </c>
      <c r="D67" s="67"/>
      <c r="E67" s="67"/>
      <c r="F67" s="18">
        <f t="shared" si="20"/>
        <v>0</v>
      </c>
      <c r="G67" s="67"/>
      <c r="H67" s="67"/>
      <c r="I67" s="67"/>
      <c r="J67" s="67"/>
      <c r="K67" s="67"/>
      <c r="L67" s="67"/>
      <c r="M67" s="44">
        <f t="shared" si="1"/>
        <v>729150</v>
      </c>
      <c r="N67" s="67"/>
      <c r="O67" s="67"/>
      <c r="P67" s="67"/>
      <c r="Q67" s="18">
        <f t="shared" si="14"/>
        <v>0</v>
      </c>
      <c r="R67" s="67"/>
      <c r="S67" s="67"/>
      <c r="T67" s="67"/>
      <c r="U67" s="67"/>
      <c r="V67" s="67"/>
      <c r="W67" s="67"/>
      <c r="X67" s="18">
        <f t="shared" si="15"/>
        <v>0</v>
      </c>
      <c r="Y67" s="44">
        <f t="shared" si="45"/>
        <v>729150</v>
      </c>
      <c r="Z67" s="44">
        <f t="shared" si="46"/>
        <v>0</v>
      </c>
      <c r="AA67" s="44">
        <f t="shared" si="47"/>
        <v>0</v>
      </c>
      <c r="AB67" s="44">
        <f t="shared" si="48"/>
        <v>0</v>
      </c>
      <c r="AC67" s="44">
        <f t="shared" si="49"/>
        <v>0</v>
      </c>
      <c r="AD67" s="44">
        <f t="shared" si="50"/>
        <v>0</v>
      </c>
      <c r="AE67" s="44">
        <f t="shared" si="51"/>
        <v>0</v>
      </c>
      <c r="AF67" s="44">
        <f t="shared" si="52"/>
        <v>0</v>
      </c>
      <c r="AG67" s="44">
        <f t="shared" si="53"/>
        <v>0</v>
      </c>
      <c r="AH67" s="44">
        <f t="shared" si="54"/>
        <v>0</v>
      </c>
      <c r="AI67" s="44">
        <f t="shared" si="55"/>
        <v>729150</v>
      </c>
    </row>
    <row r="68" spans="1:35" ht="16.5" customHeight="1">
      <c r="A68" s="134" t="s">
        <v>131</v>
      </c>
      <c r="B68" s="135"/>
      <c r="C68" s="18">
        <v>729150</v>
      </c>
      <c r="D68" s="67"/>
      <c r="E68" s="67"/>
      <c r="F68" s="18">
        <f t="shared" si="20"/>
        <v>0</v>
      </c>
      <c r="G68" s="67"/>
      <c r="H68" s="67"/>
      <c r="I68" s="67"/>
      <c r="J68" s="67"/>
      <c r="K68" s="67"/>
      <c r="L68" s="67"/>
      <c r="M68" s="44">
        <f t="shared" si="1"/>
        <v>729150</v>
      </c>
      <c r="N68" s="67"/>
      <c r="O68" s="67"/>
      <c r="P68" s="67"/>
      <c r="Q68" s="18">
        <f t="shared" si="14"/>
        <v>0</v>
      </c>
      <c r="R68" s="67"/>
      <c r="S68" s="67"/>
      <c r="T68" s="67"/>
      <c r="U68" s="67"/>
      <c r="V68" s="67"/>
      <c r="W68" s="67"/>
      <c r="X68" s="18">
        <f t="shared" si="15"/>
        <v>0</v>
      </c>
      <c r="Y68" s="44">
        <f t="shared" si="45"/>
        <v>729150</v>
      </c>
      <c r="Z68" s="44">
        <f t="shared" si="46"/>
        <v>0</v>
      </c>
      <c r="AA68" s="44">
        <f t="shared" si="47"/>
        <v>0</v>
      </c>
      <c r="AB68" s="44">
        <f t="shared" si="48"/>
        <v>0</v>
      </c>
      <c r="AC68" s="44">
        <f t="shared" si="49"/>
        <v>0</v>
      </c>
      <c r="AD68" s="44">
        <f t="shared" si="50"/>
        <v>0</v>
      </c>
      <c r="AE68" s="44">
        <f t="shared" si="51"/>
        <v>0</v>
      </c>
      <c r="AF68" s="44">
        <f t="shared" si="52"/>
        <v>0</v>
      </c>
      <c r="AG68" s="44">
        <f t="shared" si="53"/>
        <v>0</v>
      </c>
      <c r="AH68" s="44">
        <f t="shared" si="54"/>
        <v>0</v>
      </c>
      <c r="AI68" s="44">
        <f t="shared" si="55"/>
        <v>729150</v>
      </c>
    </row>
    <row r="69" spans="1:35" ht="99" customHeight="1">
      <c r="A69" s="3" t="s">
        <v>99</v>
      </c>
      <c r="B69" s="5" t="s">
        <v>33</v>
      </c>
      <c r="C69" s="18">
        <v>48100</v>
      </c>
      <c r="D69" s="67"/>
      <c r="E69" s="67"/>
      <c r="F69" s="18">
        <f t="shared" si="20"/>
        <v>50000</v>
      </c>
      <c r="G69" s="67"/>
      <c r="H69" s="67"/>
      <c r="I69" s="67"/>
      <c r="J69" s="67">
        <v>50000</v>
      </c>
      <c r="K69" s="67">
        <v>50000</v>
      </c>
      <c r="L69" s="67">
        <v>50000</v>
      </c>
      <c r="M69" s="44">
        <f t="shared" si="1"/>
        <v>98100</v>
      </c>
      <c r="N69" s="67"/>
      <c r="O69" s="67"/>
      <c r="P69" s="67"/>
      <c r="Q69" s="18">
        <f t="shared" si="14"/>
        <v>0</v>
      </c>
      <c r="R69" s="67"/>
      <c r="S69" s="67"/>
      <c r="T69" s="67"/>
      <c r="U69" s="67"/>
      <c r="V69" s="67"/>
      <c r="W69" s="67"/>
      <c r="X69" s="18">
        <f t="shared" si="15"/>
        <v>0</v>
      </c>
      <c r="Y69" s="44">
        <f t="shared" si="45"/>
        <v>48100</v>
      </c>
      <c r="Z69" s="44">
        <f t="shared" si="46"/>
        <v>0</v>
      </c>
      <c r="AA69" s="44">
        <f t="shared" si="47"/>
        <v>0</v>
      </c>
      <c r="AB69" s="44">
        <f t="shared" si="48"/>
        <v>50000</v>
      </c>
      <c r="AC69" s="44">
        <f t="shared" si="49"/>
        <v>0</v>
      </c>
      <c r="AD69" s="44">
        <f t="shared" si="50"/>
        <v>0</v>
      </c>
      <c r="AE69" s="44">
        <f t="shared" si="51"/>
        <v>0</v>
      </c>
      <c r="AF69" s="44">
        <f t="shared" si="52"/>
        <v>50000</v>
      </c>
      <c r="AG69" s="44">
        <f t="shared" si="53"/>
        <v>50000</v>
      </c>
      <c r="AH69" s="44">
        <f t="shared" si="54"/>
        <v>50000</v>
      </c>
      <c r="AI69" s="44">
        <f t="shared" si="55"/>
        <v>98100</v>
      </c>
    </row>
    <row r="70" spans="1:35" ht="16.5" customHeight="1">
      <c r="A70" s="134" t="s">
        <v>131</v>
      </c>
      <c r="B70" s="153"/>
      <c r="C70" s="18">
        <v>48100</v>
      </c>
      <c r="D70" s="67"/>
      <c r="E70" s="67"/>
      <c r="F70" s="18">
        <f t="shared" si="20"/>
        <v>50000</v>
      </c>
      <c r="G70" s="67"/>
      <c r="H70" s="67"/>
      <c r="I70" s="67"/>
      <c r="J70" s="67">
        <v>50000</v>
      </c>
      <c r="K70" s="67">
        <v>50000</v>
      </c>
      <c r="L70" s="67">
        <v>50000</v>
      </c>
      <c r="M70" s="44">
        <f t="shared" si="1"/>
        <v>98100</v>
      </c>
      <c r="N70" s="67"/>
      <c r="O70" s="67"/>
      <c r="P70" s="67"/>
      <c r="Q70" s="18">
        <f t="shared" si="14"/>
        <v>0</v>
      </c>
      <c r="R70" s="67"/>
      <c r="S70" s="67"/>
      <c r="T70" s="67"/>
      <c r="U70" s="67"/>
      <c r="V70" s="67"/>
      <c r="W70" s="67"/>
      <c r="X70" s="18">
        <f t="shared" si="15"/>
        <v>0</v>
      </c>
      <c r="Y70" s="44">
        <f t="shared" si="45"/>
        <v>48100</v>
      </c>
      <c r="Z70" s="44">
        <f t="shared" si="46"/>
        <v>0</v>
      </c>
      <c r="AA70" s="44">
        <f t="shared" si="47"/>
        <v>0</v>
      </c>
      <c r="AB70" s="44">
        <f t="shared" si="48"/>
        <v>50000</v>
      </c>
      <c r="AC70" s="44">
        <f t="shared" si="49"/>
        <v>0</v>
      </c>
      <c r="AD70" s="44">
        <f t="shared" si="50"/>
        <v>0</v>
      </c>
      <c r="AE70" s="44">
        <f t="shared" si="51"/>
        <v>0</v>
      </c>
      <c r="AF70" s="44">
        <f t="shared" si="52"/>
        <v>50000</v>
      </c>
      <c r="AG70" s="44">
        <f t="shared" si="53"/>
        <v>50000</v>
      </c>
      <c r="AH70" s="44">
        <f t="shared" si="54"/>
        <v>50000</v>
      </c>
      <c r="AI70" s="44">
        <f t="shared" si="55"/>
        <v>98100</v>
      </c>
    </row>
    <row r="71" spans="1:35" ht="162" customHeight="1">
      <c r="A71" s="154" t="s">
        <v>100</v>
      </c>
      <c r="B71" s="35" t="s">
        <v>151</v>
      </c>
      <c r="C71" s="144">
        <v>46200</v>
      </c>
      <c r="D71" s="147"/>
      <c r="E71" s="147"/>
      <c r="F71" s="157">
        <f>G71+J71</f>
        <v>0</v>
      </c>
      <c r="G71" s="147"/>
      <c r="H71" s="147"/>
      <c r="I71" s="147"/>
      <c r="J71" s="147"/>
      <c r="K71" s="147"/>
      <c r="L71" s="147"/>
      <c r="M71" s="157">
        <f>C71+F71</f>
        <v>46200</v>
      </c>
      <c r="N71" s="147"/>
      <c r="O71" s="147"/>
      <c r="P71" s="147"/>
      <c r="Q71" s="157">
        <f>R71+U71</f>
        <v>0</v>
      </c>
      <c r="R71" s="147"/>
      <c r="S71" s="147"/>
      <c r="T71" s="147"/>
      <c r="U71" s="147"/>
      <c r="V71" s="147"/>
      <c r="W71" s="147"/>
      <c r="X71" s="157">
        <f>N71+Q71</f>
        <v>0</v>
      </c>
      <c r="Y71" s="157">
        <f t="shared" si="45"/>
        <v>46200</v>
      </c>
      <c r="Z71" s="157">
        <f t="shared" si="46"/>
        <v>0</v>
      </c>
      <c r="AA71" s="157">
        <f t="shared" si="47"/>
        <v>0</v>
      </c>
      <c r="AB71" s="157">
        <f t="shared" si="48"/>
        <v>0</v>
      </c>
      <c r="AC71" s="157">
        <f t="shared" si="49"/>
        <v>0</v>
      </c>
      <c r="AD71" s="157">
        <f t="shared" si="50"/>
        <v>0</v>
      </c>
      <c r="AE71" s="157">
        <f t="shared" si="51"/>
        <v>0</v>
      </c>
      <c r="AF71" s="157">
        <f t="shared" si="52"/>
        <v>0</v>
      </c>
      <c r="AG71" s="157">
        <f t="shared" si="53"/>
        <v>0</v>
      </c>
      <c r="AH71" s="157">
        <f t="shared" si="54"/>
        <v>0</v>
      </c>
      <c r="AI71" s="157">
        <f t="shared" si="55"/>
        <v>46200</v>
      </c>
    </row>
    <row r="72" spans="1:35" ht="110.25" customHeight="1">
      <c r="A72" s="155"/>
      <c r="B72" s="36" t="s">
        <v>258</v>
      </c>
      <c r="C72" s="145"/>
      <c r="D72" s="148"/>
      <c r="E72" s="148"/>
      <c r="F72" s="159"/>
      <c r="G72" s="148"/>
      <c r="H72" s="148"/>
      <c r="I72" s="148"/>
      <c r="J72" s="148"/>
      <c r="K72" s="148"/>
      <c r="L72" s="148"/>
      <c r="M72" s="159"/>
      <c r="N72" s="148"/>
      <c r="O72" s="148"/>
      <c r="P72" s="148"/>
      <c r="Q72" s="159"/>
      <c r="R72" s="148"/>
      <c r="S72" s="148"/>
      <c r="T72" s="148"/>
      <c r="U72" s="148"/>
      <c r="V72" s="148"/>
      <c r="W72" s="148"/>
      <c r="X72" s="159"/>
      <c r="Y72" s="159"/>
      <c r="Z72" s="159"/>
      <c r="AA72" s="159"/>
      <c r="AB72" s="159"/>
      <c r="AC72" s="159"/>
      <c r="AD72" s="159"/>
      <c r="AE72" s="159"/>
      <c r="AF72" s="159"/>
      <c r="AG72" s="159"/>
      <c r="AH72" s="159"/>
      <c r="AI72" s="159"/>
    </row>
    <row r="73" spans="1:35" ht="15" customHeight="1">
      <c r="A73" s="134" t="s">
        <v>131</v>
      </c>
      <c r="B73" s="135"/>
      <c r="C73" s="18">
        <v>46200</v>
      </c>
      <c r="D73" s="67"/>
      <c r="E73" s="67"/>
      <c r="F73" s="44">
        <f>G73+J73</f>
        <v>0</v>
      </c>
      <c r="G73" s="67"/>
      <c r="H73" s="67"/>
      <c r="I73" s="67"/>
      <c r="J73" s="67"/>
      <c r="K73" s="67"/>
      <c r="L73" s="67"/>
      <c r="M73" s="18">
        <f>C73+F73</f>
        <v>46200</v>
      </c>
      <c r="N73" s="67"/>
      <c r="O73" s="67"/>
      <c r="P73" s="67"/>
      <c r="Q73" s="44">
        <f>R73+U73</f>
        <v>0</v>
      </c>
      <c r="R73" s="67"/>
      <c r="S73" s="67"/>
      <c r="T73" s="67"/>
      <c r="U73" s="67"/>
      <c r="V73" s="67"/>
      <c r="W73" s="67"/>
      <c r="X73" s="44">
        <f>N73+Q73</f>
        <v>0</v>
      </c>
      <c r="Y73" s="44">
        <f aca="true" t="shared" si="56" ref="Y73:AI74">C73+N73</f>
        <v>46200</v>
      </c>
      <c r="Z73" s="44">
        <f t="shared" si="56"/>
        <v>0</v>
      </c>
      <c r="AA73" s="44">
        <f t="shared" si="56"/>
        <v>0</v>
      </c>
      <c r="AB73" s="44">
        <f t="shared" si="56"/>
        <v>0</v>
      </c>
      <c r="AC73" s="44">
        <f t="shared" si="56"/>
        <v>0</v>
      </c>
      <c r="AD73" s="44">
        <f t="shared" si="56"/>
        <v>0</v>
      </c>
      <c r="AE73" s="44">
        <f t="shared" si="56"/>
        <v>0</v>
      </c>
      <c r="AF73" s="44">
        <f t="shared" si="56"/>
        <v>0</v>
      </c>
      <c r="AG73" s="44">
        <f t="shared" si="56"/>
        <v>0</v>
      </c>
      <c r="AH73" s="44">
        <f t="shared" si="56"/>
        <v>0</v>
      </c>
      <c r="AI73" s="44">
        <f t="shared" si="56"/>
        <v>46200</v>
      </c>
    </row>
    <row r="74" spans="1:35" ht="168" customHeight="1">
      <c r="A74" s="160" t="s">
        <v>101</v>
      </c>
      <c r="B74" s="47" t="s">
        <v>1</v>
      </c>
      <c r="C74" s="107">
        <v>9900</v>
      </c>
      <c r="D74" s="147"/>
      <c r="E74" s="147"/>
      <c r="F74" s="157">
        <f>G74+J74</f>
        <v>0</v>
      </c>
      <c r="G74" s="147"/>
      <c r="H74" s="147"/>
      <c r="I74" s="147"/>
      <c r="J74" s="147"/>
      <c r="K74" s="147"/>
      <c r="L74" s="147"/>
      <c r="M74" s="113">
        <f>C74+F74</f>
        <v>9900</v>
      </c>
      <c r="N74" s="147"/>
      <c r="O74" s="147"/>
      <c r="P74" s="147"/>
      <c r="Q74" s="157">
        <f>R74+U74</f>
        <v>0</v>
      </c>
      <c r="R74" s="147"/>
      <c r="S74" s="147"/>
      <c r="T74" s="147"/>
      <c r="U74" s="147"/>
      <c r="V74" s="147"/>
      <c r="W74" s="147"/>
      <c r="X74" s="157">
        <f>N74+Q74</f>
        <v>0</v>
      </c>
      <c r="Y74" s="157">
        <f t="shared" si="56"/>
        <v>9900</v>
      </c>
      <c r="Z74" s="157">
        <f t="shared" si="56"/>
        <v>0</v>
      </c>
      <c r="AA74" s="157">
        <f t="shared" si="56"/>
        <v>0</v>
      </c>
      <c r="AB74" s="157">
        <f t="shared" si="56"/>
        <v>0</v>
      </c>
      <c r="AC74" s="157">
        <f t="shared" si="56"/>
        <v>0</v>
      </c>
      <c r="AD74" s="157">
        <f t="shared" si="56"/>
        <v>0</v>
      </c>
      <c r="AE74" s="157">
        <f t="shared" si="56"/>
        <v>0</v>
      </c>
      <c r="AF74" s="157">
        <f t="shared" si="56"/>
        <v>0</v>
      </c>
      <c r="AG74" s="157">
        <f t="shared" si="56"/>
        <v>0</v>
      </c>
      <c r="AH74" s="157">
        <f t="shared" si="56"/>
        <v>0</v>
      </c>
      <c r="AI74" s="157">
        <f t="shared" si="56"/>
        <v>9900</v>
      </c>
    </row>
    <row r="75" spans="1:35" ht="123.75" customHeight="1" hidden="1">
      <c r="A75" s="160"/>
      <c r="B75" s="48"/>
      <c r="C75" s="107"/>
      <c r="D75" s="156"/>
      <c r="E75" s="156"/>
      <c r="F75" s="158"/>
      <c r="G75" s="156"/>
      <c r="H75" s="156"/>
      <c r="I75" s="156"/>
      <c r="J75" s="156"/>
      <c r="K75" s="156"/>
      <c r="L75" s="156"/>
      <c r="M75" s="114"/>
      <c r="N75" s="156"/>
      <c r="O75" s="156"/>
      <c r="P75" s="156"/>
      <c r="Q75" s="158"/>
      <c r="R75" s="156"/>
      <c r="S75" s="156"/>
      <c r="T75" s="156"/>
      <c r="U75" s="156"/>
      <c r="V75" s="156"/>
      <c r="W75" s="156"/>
      <c r="X75" s="158"/>
      <c r="Y75" s="158"/>
      <c r="Z75" s="158"/>
      <c r="AA75" s="158"/>
      <c r="AB75" s="158"/>
      <c r="AC75" s="158"/>
      <c r="AD75" s="158"/>
      <c r="AE75" s="158"/>
      <c r="AF75" s="158"/>
      <c r="AG75" s="158"/>
      <c r="AH75" s="158"/>
      <c r="AI75" s="158"/>
    </row>
    <row r="76" spans="1:35" ht="38.25" customHeight="1">
      <c r="A76" s="160"/>
      <c r="B76" s="49" t="s">
        <v>2</v>
      </c>
      <c r="C76" s="107"/>
      <c r="D76" s="148"/>
      <c r="E76" s="148"/>
      <c r="F76" s="159"/>
      <c r="G76" s="148"/>
      <c r="H76" s="148"/>
      <c r="I76" s="148"/>
      <c r="J76" s="148"/>
      <c r="K76" s="148"/>
      <c r="L76" s="148"/>
      <c r="M76" s="115"/>
      <c r="N76" s="148"/>
      <c r="O76" s="148"/>
      <c r="P76" s="148"/>
      <c r="Q76" s="159"/>
      <c r="R76" s="148"/>
      <c r="S76" s="148"/>
      <c r="T76" s="148"/>
      <c r="U76" s="148"/>
      <c r="V76" s="148"/>
      <c r="W76" s="148"/>
      <c r="X76" s="159"/>
      <c r="Y76" s="159"/>
      <c r="Z76" s="159"/>
      <c r="AA76" s="159"/>
      <c r="AB76" s="159"/>
      <c r="AC76" s="159"/>
      <c r="AD76" s="159"/>
      <c r="AE76" s="159"/>
      <c r="AF76" s="159"/>
      <c r="AG76" s="159"/>
      <c r="AH76" s="159"/>
      <c r="AI76" s="159"/>
    </row>
    <row r="77" spans="1:35" ht="17.25" customHeight="1">
      <c r="A77" s="134" t="s">
        <v>131</v>
      </c>
      <c r="B77" s="175"/>
      <c r="C77" s="18">
        <v>9900</v>
      </c>
      <c r="D77" s="67"/>
      <c r="E77" s="67"/>
      <c r="F77" s="44">
        <f>G77+J77</f>
        <v>0</v>
      </c>
      <c r="G77" s="67"/>
      <c r="H77" s="67"/>
      <c r="I77" s="67"/>
      <c r="J77" s="67"/>
      <c r="K77" s="67"/>
      <c r="L77" s="67"/>
      <c r="M77" s="18">
        <f>C77+F77</f>
        <v>9900</v>
      </c>
      <c r="N77" s="67"/>
      <c r="O77" s="67"/>
      <c r="P77" s="67"/>
      <c r="Q77" s="44">
        <f>R77+U77</f>
        <v>0</v>
      </c>
      <c r="R77" s="67"/>
      <c r="S77" s="67"/>
      <c r="T77" s="67"/>
      <c r="U77" s="67"/>
      <c r="V77" s="67"/>
      <c r="W77" s="67"/>
      <c r="X77" s="44">
        <f>N77+Q77</f>
        <v>0</v>
      </c>
      <c r="Y77" s="44">
        <f aca="true" t="shared" si="57" ref="Y77:Y108">C77+N77</f>
        <v>9900</v>
      </c>
      <c r="Z77" s="44">
        <f aca="true" t="shared" si="58" ref="Z77:Z108">D77+O77</f>
        <v>0</v>
      </c>
      <c r="AA77" s="44">
        <f aca="true" t="shared" si="59" ref="AA77:AA108">E77+P77</f>
        <v>0</v>
      </c>
      <c r="AB77" s="44">
        <f aca="true" t="shared" si="60" ref="AB77:AB108">F77+Q77</f>
        <v>0</v>
      </c>
      <c r="AC77" s="44">
        <f aca="true" t="shared" si="61" ref="AC77:AC108">G77+R77</f>
        <v>0</v>
      </c>
      <c r="AD77" s="44">
        <f aca="true" t="shared" si="62" ref="AD77:AD108">H77+S77</f>
        <v>0</v>
      </c>
      <c r="AE77" s="44">
        <f aca="true" t="shared" si="63" ref="AE77:AE108">I77+T77</f>
        <v>0</v>
      </c>
      <c r="AF77" s="44">
        <f aca="true" t="shared" si="64" ref="AF77:AF108">J77+U77</f>
        <v>0</v>
      </c>
      <c r="AG77" s="44">
        <f aca="true" t="shared" si="65" ref="AG77:AG108">K77+V77</f>
        <v>0</v>
      </c>
      <c r="AH77" s="44">
        <f aca="true" t="shared" si="66" ref="AH77:AH108">L77+W77</f>
        <v>0</v>
      </c>
      <c r="AI77" s="44">
        <f aca="true" t="shared" si="67" ref="AI77:AI108">M77+X77</f>
        <v>9900</v>
      </c>
    </row>
    <row r="78" spans="1:35" ht="79.5" customHeight="1">
      <c r="A78" s="3" t="s">
        <v>102</v>
      </c>
      <c r="B78" s="2" t="s">
        <v>135</v>
      </c>
      <c r="C78" s="18">
        <v>84000</v>
      </c>
      <c r="D78" s="67"/>
      <c r="E78" s="67"/>
      <c r="F78" s="44">
        <f aca="true" t="shared" si="68" ref="F78:F146">G78+J78</f>
        <v>0</v>
      </c>
      <c r="G78" s="67"/>
      <c r="H78" s="67"/>
      <c r="I78" s="67"/>
      <c r="J78" s="67"/>
      <c r="K78" s="67"/>
      <c r="L78" s="67"/>
      <c r="M78" s="18">
        <f>C78+F78</f>
        <v>84000</v>
      </c>
      <c r="N78" s="67"/>
      <c r="O78" s="67"/>
      <c r="P78" s="67"/>
      <c r="Q78" s="44">
        <f aca="true" t="shared" si="69" ref="Q78:Q146">R78+U78</f>
        <v>0</v>
      </c>
      <c r="R78" s="67"/>
      <c r="S78" s="67"/>
      <c r="T78" s="67"/>
      <c r="U78" s="67"/>
      <c r="V78" s="67"/>
      <c r="W78" s="67"/>
      <c r="X78" s="44">
        <f aca="true" t="shared" si="70" ref="X78:X146">N78+Q78</f>
        <v>0</v>
      </c>
      <c r="Y78" s="44">
        <f t="shared" si="57"/>
        <v>84000</v>
      </c>
      <c r="Z78" s="44">
        <f t="shared" si="58"/>
        <v>0</v>
      </c>
      <c r="AA78" s="44">
        <f t="shared" si="59"/>
        <v>0</v>
      </c>
      <c r="AB78" s="44">
        <f t="shared" si="60"/>
        <v>0</v>
      </c>
      <c r="AC78" s="44">
        <f t="shared" si="61"/>
        <v>0</v>
      </c>
      <c r="AD78" s="44">
        <f t="shared" si="62"/>
        <v>0</v>
      </c>
      <c r="AE78" s="44">
        <f t="shared" si="63"/>
        <v>0</v>
      </c>
      <c r="AF78" s="44">
        <f t="shared" si="64"/>
        <v>0</v>
      </c>
      <c r="AG78" s="44">
        <f t="shared" si="65"/>
        <v>0</v>
      </c>
      <c r="AH78" s="44">
        <f t="shared" si="66"/>
        <v>0</v>
      </c>
      <c r="AI78" s="44">
        <f t="shared" si="67"/>
        <v>84000</v>
      </c>
    </row>
    <row r="79" spans="1:35" ht="16.5" customHeight="1">
      <c r="A79" s="134" t="s">
        <v>131</v>
      </c>
      <c r="B79" s="135"/>
      <c r="C79" s="18">
        <v>84000</v>
      </c>
      <c r="D79" s="67"/>
      <c r="E79" s="67"/>
      <c r="F79" s="44">
        <f t="shared" si="68"/>
        <v>0</v>
      </c>
      <c r="G79" s="67"/>
      <c r="H79" s="67"/>
      <c r="I79" s="67"/>
      <c r="J79" s="67"/>
      <c r="K79" s="67"/>
      <c r="L79" s="67"/>
      <c r="M79" s="18">
        <f aca="true" t="shared" si="71" ref="M79:M151">C79+F79</f>
        <v>84000</v>
      </c>
      <c r="N79" s="67"/>
      <c r="O79" s="67"/>
      <c r="P79" s="67"/>
      <c r="Q79" s="44">
        <f t="shared" si="69"/>
        <v>0</v>
      </c>
      <c r="R79" s="67"/>
      <c r="S79" s="67"/>
      <c r="T79" s="67"/>
      <c r="U79" s="67"/>
      <c r="V79" s="67"/>
      <c r="W79" s="67"/>
      <c r="X79" s="44">
        <f t="shared" si="70"/>
        <v>0</v>
      </c>
      <c r="Y79" s="44">
        <f t="shared" si="57"/>
        <v>84000</v>
      </c>
      <c r="Z79" s="44">
        <f t="shared" si="58"/>
        <v>0</v>
      </c>
      <c r="AA79" s="44">
        <f t="shared" si="59"/>
        <v>0</v>
      </c>
      <c r="AB79" s="44">
        <f t="shared" si="60"/>
        <v>0</v>
      </c>
      <c r="AC79" s="44">
        <f t="shared" si="61"/>
        <v>0</v>
      </c>
      <c r="AD79" s="44">
        <f t="shared" si="62"/>
        <v>0</v>
      </c>
      <c r="AE79" s="44">
        <f t="shared" si="63"/>
        <v>0</v>
      </c>
      <c r="AF79" s="44">
        <f t="shared" si="64"/>
        <v>0</v>
      </c>
      <c r="AG79" s="44">
        <f t="shared" si="65"/>
        <v>0</v>
      </c>
      <c r="AH79" s="44">
        <f t="shared" si="66"/>
        <v>0</v>
      </c>
      <c r="AI79" s="44">
        <f t="shared" si="67"/>
        <v>84000</v>
      </c>
    </row>
    <row r="80" spans="1:35" ht="60.75" customHeight="1">
      <c r="A80" s="3" t="s">
        <v>103</v>
      </c>
      <c r="B80" s="2" t="s">
        <v>136</v>
      </c>
      <c r="C80" s="18">
        <v>30750</v>
      </c>
      <c r="D80" s="67"/>
      <c r="E80" s="67"/>
      <c r="F80" s="44">
        <f t="shared" si="68"/>
        <v>0</v>
      </c>
      <c r="G80" s="67"/>
      <c r="H80" s="67"/>
      <c r="I80" s="67"/>
      <c r="J80" s="67"/>
      <c r="K80" s="67"/>
      <c r="L80" s="67"/>
      <c r="M80" s="18">
        <f t="shared" si="71"/>
        <v>30750</v>
      </c>
      <c r="N80" s="67"/>
      <c r="O80" s="67"/>
      <c r="P80" s="67"/>
      <c r="Q80" s="44">
        <f t="shared" si="69"/>
        <v>0</v>
      </c>
      <c r="R80" s="67"/>
      <c r="S80" s="67"/>
      <c r="T80" s="67"/>
      <c r="U80" s="67"/>
      <c r="V80" s="67"/>
      <c r="W80" s="67"/>
      <c r="X80" s="44">
        <f t="shared" si="70"/>
        <v>0</v>
      </c>
      <c r="Y80" s="44">
        <f t="shared" si="57"/>
        <v>30750</v>
      </c>
      <c r="Z80" s="44">
        <f t="shared" si="58"/>
        <v>0</v>
      </c>
      <c r="AA80" s="44">
        <f t="shared" si="59"/>
        <v>0</v>
      </c>
      <c r="AB80" s="44">
        <f t="shared" si="60"/>
        <v>0</v>
      </c>
      <c r="AC80" s="44">
        <f t="shared" si="61"/>
        <v>0</v>
      </c>
      <c r="AD80" s="44">
        <f t="shared" si="62"/>
        <v>0</v>
      </c>
      <c r="AE80" s="44">
        <f t="shared" si="63"/>
        <v>0</v>
      </c>
      <c r="AF80" s="44">
        <f t="shared" si="64"/>
        <v>0</v>
      </c>
      <c r="AG80" s="44">
        <f t="shared" si="65"/>
        <v>0</v>
      </c>
      <c r="AH80" s="44">
        <f t="shared" si="66"/>
        <v>0</v>
      </c>
      <c r="AI80" s="44">
        <f t="shared" si="67"/>
        <v>30750</v>
      </c>
    </row>
    <row r="81" spans="1:35" ht="16.5" customHeight="1">
      <c r="A81" s="134" t="s">
        <v>131</v>
      </c>
      <c r="B81" s="135"/>
      <c r="C81" s="18">
        <v>30750</v>
      </c>
      <c r="D81" s="67"/>
      <c r="E81" s="67"/>
      <c r="F81" s="44">
        <f t="shared" si="68"/>
        <v>0</v>
      </c>
      <c r="G81" s="67"/>
      <c r="H81" s="67"/>
      <c r="I81" s="67"/>
      <c r="J81" s="67"/>
      <c r="K81" s="67"/>
      <c r="L81" s="67"/>
      <c r="M81" s="18">
        <f t="shared" si="71"/>
        <v>30750</v>
      </c>
      <c r="N81" s="67"/>
      <c r="O81" s="67"/>
      <c r="P81" s="67"/>
      <c r="Q81" s="44">
        <f t="shared" si="69"/>
        <v>0</v>
      </c>
      <c r="R81" s="67"/>
      <c r="S81" s="67"/>
      <c r="T81" s="67"/>
      <c r="U81" s="67"/>
      <c r="V81" s="67"/>
      <c r="W81" s="67"/>
      <c r="X81" s="44">
        <f t="shared" si="70"/>
        <v>0</v>
      </c>
      <c r="Y81" s="44">
        <f t="shared" si="57"/>
        <v>30750</v>
      </c>
      <c r="Z81" s="44">
        <f t="shared" si="58"/>
        <v>0</v>
      </c>
      <c r="AA81" s="44">
        <f t="shared" si="59"/>
        <v>0</v>
      </c>
      <c r="AB81" s="44">
        <f t="shared" si="60"/>
        <v>0</v>
      </c>
      <c r="AC81" s="44">
        <f t="shared" si="61"/>
        <v>0</v>
      </c>
      <c r="AD81" s="44">
        <f t="shared" si="62"/>
        <v>0</v>
      </c>
      <c r="AE81" s="44">
        <f t="shared" si="63"/>
        <v>0</v>
      </c>
      <c r="AF81" s="44">
        <f t="shared" si="64"/>
        <v>0</v>
      </c>
      <c r="AG81" s="44">
        <f t="shared" si="65"/>
        <v>0</v>
      </c>
      <c r="AH81" s="44">
        <f t="shared" si="66"/>
        <v>0</v>
      </c>
      <c r="AI81" s="44">
        <f t="shared" si="67"/>
        <v>30750</v>
      </c>
    </row>
    <row r="82" spans="1:35" ht="63" customHeight="1">
      <c r="A82" s="29" t="s">
        <v>153</v>
      </c>
      <c r="B82" s="4" t="s">
        <v>154</v>
      </c>
      <c r="C82" s="18">
        <v>800</v>
      </c>
      <c r="D82" s="67"/>
      <c r="E82" s="67"/>
      <c r="F82" s="44">
        <f t="shared" si="68"/>
        <v>0</v>
      </c>
      <c r="G82" s="67"/>
      <c r="H82" s="67"/>
      <c r="I82" s="67"/>
      <c r="J82" s="67"/>
      <c r="K82" s="67"/>
      <c r="L82" s="67"/>
      <c r="M82" s="18">
        <f t="shared" si="71"/>
        <v>800</v>
      </c>
      <c r="N82" s="67"/>
      <c r="O82" s="67"/>
      <c r="P82" s="67"/>
      <c r="Q82" s="44">
        <f t="shared" si="69"/>
        <v>0</v>
      </c>
      <c r="R82" s="67"/>
      <c r="S82" s="67"/>
      <c r="T82" s="67"/>
      <c r="U82" s="67"/>
      <c r="V82" s="67"/>
      <c r="W82" s="67"/>
      <c r="X82" s="44">
        <f t="shared" si="70"/>
        <v>0</v>
      </c>
      <c r="Y82" s="44">
        <f t="shared" si="57"/>
        <v>800</v>
      </c>
      <c r="Z82" s="44">
        <f t="shared" si="58"/>
        <v>0</v>
      </c>
      <c r="AA82" s="44">
        <f t="shared" si="59"/>
        <v>0</v>
      </c>
      <c r="AB82" s="44">
        <f t="shared" si="60"/>
        <v>0</v>
      </c>
      <c r="AC82" s="44">
        <f t="shared" si="61"/>
        <v>0</v>
      </c>
      <c r="AD82" s="44">
        <f t="shared" si="62"/>
        <v>0</v>
      </c>
      <c r="AE82" s="44">
        <f t="shared" si="63"/>
        <v>0</v>
      </c>
      <c r="AF82" s="44">
        <f t="shared" si="64"/>
        <v>0</v>
      </c>
      <c r="AG82" s="44">
        <f t="shared" si="65"/>
        <v>0</v>
      </c>
      <c r="AH82" s="44">
        <f t="shared" si="66"/>
        <v>0</v>
      </c>
      <c r="AI82" s="44">
        <f t="shared" si="67"/>
        <v>800</v>
      </c>
    </row>
    <row r="83" spans="1:35" ht="18.75" customHeight="1">
      <c r="A83" s="134" t="s">
        <v>131</v>
      </c>
      <c r="B83" s="135"/>
      <c r="C83" s="18">
        <v>800</v>
      </c>
      <c r="D83" s="67"/>
      <c r="E83" s="67"/>
      <c r="F83" s="44">
        <f t="shared" si="68"/>
        <v>0</v>
      </c>
      <c r="G83" s="67"/>
      <c r="H83" s="67"/>
      <c r="I83" s="67"/>
      <c r="J83" s="67"/>
      <c r="K83" s="67"/>
      <c r="L83" s="67"/>
      <c r="M83" s="18">
        <f t="shared" si="71"/>
        <v>800</v>
      </c>
      <c r="N83" s="67"/>
      <c r="O83" s="67"/>
      <c r="P83" s="67"/>
      <c r="Q83" s="44">
        <f t="shared" si="69"/>
        <v>0</v>
      </c>
      <c r="R83" s="67"/>
      <c r="S83" s="67"/>
      <c r="T83" s="67"/>
      <c r="U83" s="67"/>
      <c r="V83" s="67"/>
      <c r="W83" s="67"/>
      <c r="X83" s="44">
        <f t="shared" si="70"/>
        <v>0</v>
      </c>
      <c r="Y83" s="44">
        <f t="shared" si="57"/>
        <v>800</v>
      </c>
      <c r="Z83" s="44">
        <f t="shared" si="58"/>
        <v>0</v>
      </c>
      <c r="AA83" s="44">
        <f t="shared" si="59"/>
        <v>0</v>
      </c>
      <c r="AB83" s="44">
        <f t="shared" si="60"/>
        <v>0</v>
      </c>
      <c r="AC83" s="44">
        <f t="shared" si="61"/>
        <v>0</v>
      </c>
      <c r="AD83" s="44">
        <f t="shared" si="62"/>
        <v>0</v>
      </c>
      <c r="AE83" s="44">
        <f t="shared" si="63"/>
        <v>0</v>
      </c>
      <c r="AF83" s="44">
        <f t="shared" si="64"/>
        <v>0</v>
      </c>
      <c r="AG83" s="44">
        <f t="shared" si="65"/>
        <v>0</v>
      </c>
      <c r="AH83" s="44">
        <f t="shared" si="66"/>
        <v>0</v>
      </c>
      <c r="AI83" s="44">
        <f t="shared" si="67"/>
        <v>800</v>
      </c>
    </row>
    <row r="84" spans="1:35" ht="103.5" customHeight="1">
      <c r="A84" s="3" t="s">
        <v>104</v>
      </c>
      <c r="B84" s="4" t="s">
        <v>261</v>
      </c>
      <c r="C84" s="18">
        <v>625600</v>
      </c>
      <c r="D84" s="67"/>
      <c r="E84" s="67"/>
      <c r="F84" s="44">
        <f t="shared" si="68"/>
        <v>0</v>
      </c>
      <c r="G84" s="67"/>
      <c r="H84" s="67"/>
      <c r="I84" s="67"/>
      <c r="J84" s="67"/>
      <c r="K84" s="67"/>
      <c r="L84" s="67"/>
      <c r="M84" s="18">
        <f t="shared" si="71"/>
        <v>625600</v>
      </c>
      <c r="N84" s="67"/>
      <c r="O84" s="67"/>
      <c r="P84" s="67"/>
      <c r="Q84" s="44">
        <f t="shared" si="69"/>
        <v>0</v>
      </c>
      <c r="R84" s="67"/>
      <c r="S84" s="67"/>
      <c r="T84" s="67"/>
      <c r="U84" s="67"/>
      <c r="V84" s="67"/>
      <c r="W84" s="67"/>
      <c r="X84" s="44">
        <f t="shared" si="70"/>
        <v>0</v>
      </c>
      <c r="Y84" s="44">
        <f t="shared" si="57"/>
        <v>625600</v>
      </c>
      <c r="Z84" s="44">
        <f t="shared" si="58"/>
        <v>0</v>
      </c>
      <c r="AA84" s="44">
        <f t="shared" si="59"/>
        <v>0</v>
      </c>
      <c r="AB84" s="44">
        <f t="shared" si="60"/>
        <v>0</v>
      </c>
      <c r="AC84" s="44">
        <f t="shared" si="61"/>
        <v>0</v>
      </c>
      <c r="AD84" s="44">
        <f t="shared" si="62"/>
        <v>0</v>
      </c>
      <c r="AE84" s="44">
        <f t="shared" si="63"/>
        <v>0</v>
      </c>
      <c r="AF84" s="44">
        <f t="shared" si="64"/>
        <v>0</v>
      </c>
      <c r="AG84" s="44">
        <f t="shared" si="65"/>
        <v>0</v>
      </c>
      <c r="AH84" s="44">
        <f t="shared" si="66"/>
        <v>0</v>
      </c>
      <c r="AI84" s="44">
        <f t="shared" si="67"/>
        <v>625600</v>
      </c>
    </row>
    <row r="85" spans="1:35" ht="18" customHeight="1">
      <c r="A85" s="134" t="s">
        <v>131</v>
      </c>
      <c r="B85" s="135"/>
      <c r="C85" s="18">
        <v>625600</v>
      </c>
      <c r="D85" s="67"/>
      <c r="E85" s="67"/>
      <c r="F85" s="44">
        <f t="shared" si="68"/>
        <v>0</v>
      </c>
      <c r="G85" s="67"/>
      <c r="H85" s="67"/>
      <c r="I85" s="67"/>
      <c r="J85" s="67"/>
      <c r="K85" s="67"/>
      <c r="L85" s="67"/>
      <c r="M85" s="18">
        <f t="shared" si="71"/>
        <v>625600</v>
      </c>
      <c r="N85" s="67"/>
      <c r="O85" s="67"/>
      <c r="P85" s="67"/>
      <c r="Q85" s="44">
        <f t="shared" si="69"/>
        <v>0</v>
      </c>
      <c r="R85" s="67"/>
      <c r="S85" s="67"/>
      <c r="T85" s="67"/>
      <c r="U85" s="67"/>
      <c r="V85" s="67"/>
      <c r="W85" s="67"/>
      <c r="X85" s="44">
        <f t="shared" si="70"/>
        <v>0</v>
      </c>
      <c r="Y85" s="44">
        <f t="shared" si="57"/>
        <v>625600</v>
      </c>
      <c r="Z85" s="44">
        <f t="shared" si="58"/>
        <v>0</v>
      </c>
      <c r="AA85" s="44">
        <f t="shared" si="59"/>
        <v>0</v>
      </c>
      <c r="AB85" s="44">
        <f t="shared" si="60"/>
        <v>0</v>
      </c>
      <c r="AC85" s="44">
        <f t="shared" si="61"/>
        <v>0</v>
      </c>
      <c r="AD85" s="44">
        <f t="shared" si="62"/>
        <v>0</v>
      </c>
      <c r="AE85" s="44">
        <f t="shared" si="63"/>
        <v>0</v>
      </c>
      <c r="AF85" s="44">
        <f t="shared" si="64"/>
        <v>0</v>
      </c>
      <c r="AG85" s="44">
        <f t="shared" si="65"/>
        <v>0</v>
      </c>
      <c r="AH85" s="44">
        <f t="shared" si="66"/>
        <v>0</v>
      </c>
      <c r="AI85" s="44">
        <f t="shared" si="67"/>
        <v>625600</v>
      </c>
    </row>
    <row r="86" spans="1:35" ht="97.5" customHeight="1">
      <c r="A86" s="3" t="s">
        <v>105</v>
      </c>
      <c r="B86" s="2" t="s">
        <v>262</v>
      </c>
      <c r="C86" s="18">
        <v>200700</v>
      </c>
      <c r="D86" s="67"/>
      <c r="E86" s="67"/>
      <c r="F86" s="44">
        <f t="shared" si="68"/>
        <v>0</v>
      </c>
      <c r="G86" s="67"/>
      <c r="H86" s="67"/>
      <c r="I86" s="67"/>
      <c r="J86" s="67"/>
      <c r="K86" s="67"/>
      <c r="L86" s="67"/>
      <c r="M86" s="18">
        <f t="shared" si="71"/>
        <v>200700</v>
      </c>
      <c r="N86" s="67"/>
      <c r="O86" s="67"/>
      <c r="P86" s="67"/>
      <c r="Q86" s="44">
        <f t="shared" si="69"/>
        <v>0</v>
      </c>
      <c r="R86" s="67"/>
      <c r="S86" s="67"/>
      <c r="T86" s="67"/>
      <c r="U86" s="67"/>
      <c r="V86" s="67"/>
      <c r="W86" s="67"/>
      <c r="X86" s="44">
        <f t="shared" si="70"/>
        <v>0</v>
      </c>
      <c r="Y86" s="44">
        <f t="shared" si="57"/>
        <v>200700</v>
      </c>
      <c r="Z86" s="44">
        <f t="shared" si="58"/>
        <v>0</v>
      </c>
      <c r="AA86" s="44">
        <f t="shared" si="59"/>
        <v>0</v>
      </c>
      <c r="AB86" s="44">
        <f t="shared" si="60"/>
        <v>0</v>
      </c>
      <c r="AC86" s="44">
        <f t="shared" si="61"/>
        <v>0</v>
      </c>
      <c r="AD86" s="44">
        <f t="shared" si="62"/>
        <v>0</v>
      </c>
      <c r="AE86" s="44">
        <f t="shared" si="63"/>
        <v>0</v>
      </c>
      <c r="AF86" s="44">
        <f t="shared" si="64"/>
        <v>0</v>
      </c>
      <c r="AG86" s="44">
        <f t="shared" si="65"/>
        <v>0</v>
      </c>
      <c r="AH86" s="44">
        <f t="shared" si="66"/>
        <v>0</v>
      </c>
      <c r="AI86" s="44">
        <f t="shared" si="67"/>
        <v>200700</v>
      </c>
    </row>
    <row r="87" spans="1:35" ht="15.75" customHeight="1">
      <c r="A87" s="134" t="s">
        <v>131</v>
      </c>
      <c r="B87" s="135"/>
      <c r="C87" s="18">
        <v>200700</v>
      </c>
      <c r="D87" s="67"/>
      <c r="E87" s="67"/>
      <c r="F87" s="44">
        <f t="shared" si="68"/>
        <v>0</v>
      </c>
      <c r="G87" s="67"/>
      <c r="H87" s="67"/>
      <c r="I87" s="67"/>
      <c r="J87" s="67"/>
      <c r="K87" s="67"/>
      <c r="L87" s="67"/>
      <c r="M87" s="18">
        <f t="shared" si="71"/>
        <v>200700</v>
      </c>
      <c r="N87" s="67"/>
      <c r="O87" s="67"/>
      <c r="P87" s="67"/>
      <c r="Q87" s="44">
        <f t="shared" si="69"/>
        <v>0</v>
      </c>
      <c r="R87" s="67"/>
      <c r="S87" s="67"/>
      <c r="T87" s="67"/>
      <c r="U87" s="67"/>
      <c r="V87" s="67"/>
      <c r="W87" s="67"/>
      <c r="X87" s="44">
        <f t="shared" si="70"/>
        <v>0</v>
      </c>
      <c r="Y87" s="44">
        <f t="shared" si="57"/>
        <v>200700</v>
      </c>
      <c r="Z87" s="44">
        <f t="shared" si="58"/>
        <v>0</v>
      </c>
      <c r="AA87" s="44">
        <f t="shared" si="59"/>
        <v>0</v>
      </c>
      <c r="AB87" s="44">
        <f t="shared" si="60"/>
        <v>0</v>
      </c>
      <c r="AC87" s="44">
        <f t="shared" si="61"/>
        <v>0</v>
      </c>
      <c r="AD87" s="44">
        <f t="shared" si="62"/>
        <v>0</v>
      </c>
      <c r="AE87" s="44">
        <f t="shared" si="63"/>
        <v>0</v>
      </c>
      <c r="AF87" s="44">
        <f t="shared" si="64"/>
        <v>0</v>
      </c>
      <c r="AG87" s="44">
        <f t="shared" si="65"/>
        <v>0</v>
      </c>
      <c r="AH87" s="44">
        <f t="shared" si="66"/>
        <v>0</v>
      </c>
      <c r="AI87" s="44">
        <f t="shared" si="67"/>
        <v>200700</v>
      </c>
    </row>
    <row r="88" spans="1:35" ht="38.25" customHeight="1">
      <c r="A88" s="29" t="s">
        <v>106</v>
      </c>
      <c r="B88" s="2" t="s">
        <v>34</v>
      </c>
      <c r="C88" s="18">
        <v>90400</v>
      </c>
      <c r="D88" s="67"/>
      <c r="E88" s="67"/>
      <c r="F88" s="44">
        <f t="shared" si="68"/>
        <v>0</v>
      </c>
      <c r="G88" s="67"/>
      <c r="H88" s="67"/>
      <c r="I88" s="67"/>
      <c r="J88" s="67"/>
      <c r="K88" s="67"/>
      <c r="L88" s="67"/>
      <c r="M88" s="18">
        <f t="shared" si="71"/>
        <v>90400</v>
      </c>
      <c r="N88" s="67"/>
      <c r="O88" s="67"/>
      <c r="P88" s="67"/>
      <c r="Q88" s="44">
        <f t="shared" si="69"/>
        <v>0</v>
      </c>
      <c r="R88" s="67"/>
      <c r="S88" s="67"/>
      <c r="T88" s="67"/>
      <c r="U88" s="67"/>
      <c r="V88" s="67"/>
      <c r="W88" s="67"/>
      <c r="X88" s="44">
        <f t="shared" si="70"/>
        <v>0</v>
      </c>
      <c r="Y88" s="44">
        <f t="shared" si="57"/>
        <v>90400</v>
      </c>
      <c r="Z88" s="44">
        <f t="shared" si="58"/>
        <v>0</v>
      </c>
      <c r="AA88" s="44">
        <f t="shared" si="59"/>
        <v>0</v>
      </c>
      <c r="AB88" s="44">
        <f t="shared" si="60"/>
        <v>0</v>
      </c>
      <c r="AC88" s="44">
        <f t="shared" si="61"/>
        <v>0</v>
      </c>
      <c r="AD88" s="44">
        <f t="shared" si="62"/>
        <v>0</v>
      </c>
      <c r="AE88" s="44">
        <f t="shared" si="63"/>
        <v>0</v>
      </c>
      <c r="AF88" s="44">
        <f t="shared" si="64"/>
        <v>0</v>
      </c>
      <c r="AG88" s="44">
        <f t="shared" si="65"/>
        <v>0</v>
      </c>
      <c r="AH88" s="44">
        <f t="shared" si="66"/>
        <v>0</v>
      </c>
      <c r="AI88" s="44">
        <f t="shared" si="67"/>
        <v>90400</v>
      </c>
    </row>
    <row r="89" spans="1:35" ht="17.25" customHeight="1">
      <c r="A89" s="134" t="s">
        <v>132</v>
      </c>
      <c r="B89" s="135"/>
      <c r="C89" s="18">
        <v>90400</v>
      </c>
      <c r="D89" s="67"/>
      <c r="E89" s="67"/>
      <c r="F89" s="44">
        <f t="shared" si="68"/>
        <v>0</v>
      </c>
      <c r="G89" s="67"/>
      <c r="H89" s="67"/>
      <c r="I89" s="67"/>
      <c r="J89" s="67"/>
      <c r="K89" s="67"/>
      <c r="L89" s="67"/>
      <c r="M89" s="18">
        <f t="shared" si="71"/>
        <v>90400</v>
      </c>
      <c r="N89" s="67"/>
      <c r="O89" s="67"/>
      <c r="P89" s="67"/>
      <c r="Q89" s="44">
        <f t="shared" si="69"/>
        <v>0</v>
      </c>
      <c r="R89" s="67"/>
      <c r="S89" s="67"/>
      <c r="T89" s="67"/>
      <c r="U89" s="67"/>
      <c r="V89" s="67"/>
      <c r="W89" s="67"/>
      <c r="X89" s="44">
        <f t="shared" si="70"/>
        <v>0</v>
      </c>
      <c r="Y89" s="44">
        <f t="shared" si="57"/>
        <v>90400</v>
      </c>
      <c r="Z89" s="44">
        <f t="shared" si="58"/>
        <v>0</v>
      </c>
      <c r="AA89" s="44">
        <f t="shared" si="59"/>
        <v>0</v>
      </c>
      <c r="AB89" s="44">
        <f t="shared" si="60"/>
        <v>0</v>
      </c>
      <c r="AC89" s="44">
        <f t="shared" si="61"/>
        <v>0</v>
      </c>
      <c r="AD89" s="44">
        <f t="shared" si="62"/>
        <v>0</v>
      </c>
      <c r="AE89" s="44">
        <f t="shared" si="63"/>
        <v>0</v>
      </c>
      <c r="AF89" s="44">
        <f t="shared" si="64"/>
        <v>0</v>
      </c>
      <c r="AG89" s="44">
        <f t="shared" si="65"/>
        <v>0</v>
      </c>
      <c r="AH89" s="44">
        <f t="shared" si="66"/>
        <v>0</v>
      </c>
      <c r="AI89" s="44">
        <f t="shared" si="67"/>
        <v>90400</v>
      </c>
    </row>
    <row r="90" spans="1:35" ht="26.25" customHeight="1">
      <c r="A90" s="3" t="s">
        <v>107</v>
      </c>
      <c r="B90" s="2" t="s">
        <v>35</v>
      </c>
      <c r="C90" s="18">
        <v>50300</v>
      </c>
      <c r="D90" s="67"/>
      <c r="E90" s="67"/>
      <c r="F90" s="44">
        <f t="shared" si="68"/>
        <v>0</v>
      </c>
      <c r="G90" s="67"/>
      <c r="H90" s="67"/>
      <c r="I90" s="67"/>
      <c r="J90" s="67"/>
      <c r="K90" s="67"/>
      <c r="L90" s="67"/>
      <c r="M90" s="18">
        <f t="shared" si="71"/>
        <v>50300</v>
      </c>
      <c r="N90" s="67"/>
      <c r="O90" s="67"/>
      <c r="P90" s="67"/>
      <c r="Q90" s="44">
        <f t="shared" si="69"/>
        <v>0</v>
      </c>
      <c r="R90" s="67"/>
      <c r="S90" s="67"/>
      <c r="T90" s="67"/>
      <c r="U90" s="67"/>
      <c r="V90" s="67"/>
      <c r="W90" s="67"/>
      <c r="X90" s="44">
        <f t="shared" si="70"/>
        <v>0</v>
      </c>
      <c r="Y90" s="44">
        <f t="shared" si="57"/>
        <v>50300</v>
      </c>
      <c r="Z90" s="44">
        <f t="shared" si="58"/>
        <v>0</v>
      </c>
      <c r="AA90" s="44">
        <f t="shared" si="59"/>
        <v>0</v>
      </c>
      <c r="AB90" s="44">
        <f t="shared" si="60"/>
        <v>0</v>
      </c>
      <c r="AC90" s="44">
        <f t="shared" si="61"/>
        <v>0</v>
      </c>
      <c r="AD90" s="44">
        <f t="shared" si="62"/>
        <v>0</v>
      </c>
      <c r="AE90" s="44">
        <f t="shared" si="63"/>
        <v>0</v>
      </c>
      <c r="AF90" s="44">
        <f t="shared" si="64"/>
        <v>0</v>
      </c>
      <c r="AG90" s="44">
        <f t="shared" si="65"/>
        <v>0</v>
      </c>
      <c r="AH90" s="44">
        <f t="shared" si="66"/>
        <v>0</v>
      </c>
      <c r="AI90" s="44">
        <f t="shared" si="67"/>
        <v>50300</v>
      </c>
    </row>
    <row r="91" spans="1:35" ht="17.25" customHeight="1">
      <c r="A91" s="134" t="s">
        <v>131</v>
      </c>
      <c r="B91" s="135"/>
      <c r="C91" s="18">
        <v>50300</v>
      </c>
      <c r="D91" s="67"/>
      <c r="E91" s="67"/>
      <c r="F91" s="44">
        <f t="shared" si="68"/>
        <v>0</v>
      </c>
      <c r="G91" s="67"/>
      <c r="H91" s="67"/>
      <c r="I91" s="67"/>
      <c r="J91" s="67"/>
      <c r="K91" s="67"/>
      <c r="L91" s="67"/>
      <c r="M91" s="18">
        <f t="shared" si="71"/>
        <v>50300</v>
      </c>
      <c r="N91" s="67"/>
      <c r="O91" s="67"/>
      <c r="P91" s="67"/>
      <c r="Q91" s="44">
        <f t="shared" si="69"/>
        <v>0</v>
      </c>
      <c r="R91" s="67"/>
      <c r="S91" s="67"/>
      <c r="T91" s="67"/>
      <c r="U91" s="67"/>
      <c r="V91" s="67"/>
      <c r="W91" s="67"/>
      <c r="X91" s="44">
        <f t="shared" si="70"/>
        <v>0</v>
      </c>
      <c r="Y91" s="44">
        <f t="shared" si="57"/>
        <v>50300</v>
      </c>
      <c r="Z91" s="44">
        <f t="shared" si="58"/>
        <v>0</v>
      </c>
      <c r="AA91" s="44">
        <f t="shared" si="59"/>
        <v>0</v>
      </c>
      <c r="AB91" s="44">
        <f t="shared" si="60"/>
        <v>0</v>
      </c>
      <c r="AC91" s="44">
        <f t="shared" si="61"/>
        <v>0</v>
      </c>
      <c r="AD91" s="44">
        <f t="shared" si="62"/>
        <v>0</v>
      </c>
      <c r="AE91" s="44">
        <f t="shared" si="63"/>
        <v>0</v>
      </c>
      <c r="AF91" s="44">
        <f t="shared" si="64"/>
        <v>0</v>
      </c>
      <c r="AG91" s="44">
        <f t="shared" si="65"/>
        <v>0</v>
      </c>
      <c r="AH91" s="44">
        <f t="shared" si="66"/>
        <v>0</v>
      </c>
      <c r="AI91" s="44">
        <f t="shared" si="67"/>
        <v>50300</v>
      </c>
    </row>
    <row r="92" spans="1:35" ht="72" customHeight="1">
      <c r="A92" s="29" t="s">
        <v>149</v>
      </c>
      <c r="B92" s="38" t="s">
        <v>263</v>
      </c>
      <c r="C92" s="18">
        <v>80000</v>
      </c>
      <c r="D92" s="67"/>
      <c r="E92" s="67"/>
      <c r="F92" s="44">
        <f t="shared" si="68"/>
        <v>0</v>
      </c>
      <c r="G92" s="67"/>
      <c r="H92" s="67"/>
      <c r="I92" s="67"/>
      <c r="J92" s="67"/>
      <c r="K92" s="67"/>
      <c r="L92" s="67"/>
      <c r="M92" s="18">
        <f t="shared" si="71"/>
        <v>80000</v>
      </c>
      <c r="N92" s="67"/>
      <c r="O92" s="67"/>
      <c r="P92" s="67"/>
      <c r="Q92" s="44">
        <f t="shared" si="69"/>
        <v>0</v>
      </c>
      <c r="R92" s="67"/>
      <c r="S92" s="67"/>
      <c r="T92" s="67"/>
      <c r="U92" s="67"/>
      <c r="V92" s="67"/>
      <c r="W92" s="67"/>
      <c r="X92" s="44">
        <f t="shared" si="70"/>
        <v>0</v>
      </c>
      <c r="Y92" s="44">
        <f t="shared" si="57"/>
        <v>80000</v>
      </c>
      <c r="Z92" s="44">
        <f t="shared" si="58"/>
        <v>0</v>
      </c>
      <c r="AA92" s="44">
        <f t="shared" si="59"/>
        <v>0</v>
      </c>
      <c r="AB92" s="44">
        <f t="shared" si="60"/>
        <v>0</v>
      </c>
      <c r="AC92" s="44">
        <f t="shared" si="61"/>
        <v>0</v>
      </c>
      <c r="AD92" s="44">
        <f t="shared" si="62"/>
        <v>0</v>
      </c>
      <c r="AE92" s="44">
        <f t="shared" si="63"/>
        <v>0</v>
      </c>
      <c r="AF92" s="44">
        <f t="shared" si="64"/>
        <v>0</v>
      </c>
      <c r="AG92" s="44">
        <f t="shared" si="65"/>
        <v>0</v>
      </c>
      <c r="AH92" s="44">
        <f t="shared" si="66"/>
        <v>0</v>
      </c>
      <c r="AI92" s="44">
        <f t="shared" si="67"/>
        <v>80000</v>
      </c>
    </row>
    <row r="93" spans="1:35" ht="17.25" customHeight="1">
      <c r="A93" s="167" t="s">
        <v>131</v>
      </c>
      <c r="B93" s="168"/>
      <c r="C93" s="18">
        <v>80000</v>
      </c>
      <c r="D93" s="67"/>
      <c r="E93" s="67"/>
      <c r="F93" s="44">
        <f t="shared" si="68"/>
        <v>0</v>
      </c>
      <c r="G93" s="67"/>
      <c r="H93" s="67"/>
      <c r="I93" s="67"/>
      <c r="J93" s="67"/>
      <c r="K93" s="67"/>
      <c r="L93" s="67"/>
      <c r="M93" s="18">
        <f t="shared" si="71"/>
        <v>80000</v>
      </c>
      <c r="N93" s="67"/>
      <c r="O93" s="67"/>
      <c r="P93" s="67"/>
      <c r="Q93" s="44">
        <f t="shared" si="69"/>
        <v>0</v>
      </c>
      <c r="R93" s="67"/>
      <c r="S93" s="67"/>
      <c r="T93" s="67"/>
      <c r="U93" s="67"/>
      <c r="V93" s="67"/>
      <c r="W93" s="67"/>
      <c r="X93" s="44">
        <f t="shared" si="70"/>
        <v>0</v>
      </c>
      <c r="Y93" s="44">
        <f t="shared" si="57"/>
        <v>80000</v>
      </c>
      <c r="Z93" s="44">
        <f t="shared" si="58"/>
        <v>0</v>
      </c>
      <c r="AA93" s="44">
        <f t="shared" si="59"/>
        <v>0</v>
      </c>
      <c r="AB93" s="44">
        <f t="shared" si="60"/>
        <v>0</v>
      </c>
      <c r="AC93" s="44">
        <f t="shared" si="61"/>
        <v>0</v>
      </c>
      <c r="AD93" s="44">
        <f t="shared" si="62"/>
        <v>0</v>
      </c>
      <c r="AE93" s="44">
        <f t="shared" si="63"/>
        <v>0</v>
      </c>
      <c r="AF93" s="44">
        <f t="shared" si="64"/>
        <v>0</v>
      </c>
      <c r="AG93" s="44">
        <f t="shared" si="65"/>
        <v>0</v>
      </c>
      <c r="AH93" s="44">
        <f t="shared" si="66"/>
        <v>0</v>
      </c>
      <c r="AI93" s="44">
        <f t="shared" si="67"/>
        <v>80000</v>
      </c>
    </row>
    <row r="94" spans="1:35" ht="78.75" customHeight="1">
      <c r="A94" s="29" t="s">
        <v>150</v>
      </c>
      <c r="B94" s="38" t="s">
        <v>264</v>
      </c>
      <c r="C94" s="18">
        <v>33900</v>
      </c>
      <c r="D94" s="67"/>
      <c r="E94" s="67"/>
      <c r="F94" s="44">
        <f t="shared" si="68"/>
        <v>0</v>
      </c>
      <c r="G94" s="67"/>
      <c r="H94" s="67"/>
      <c r="I94" s="67"/>
      <c r="J94" s="67"/>
      <c r="K94" s="67"/>
      <c r="L94" s="67"/>
      <c r="M94" s="18">
        <f t="shared" si="71"/>
        <v>33900</v>
      </c>
      <c r="N94" s="67"/>
      <c r="O94" s="67"/>
      <c r="P94" s="67"/>
      <c r="Q94" s="44">
        <f t="shared" si="69"/>
        <v>0</v>
      </c>
      <c r="R94" s="67"/>
      <c r="S94" s="67"/>
      <c r="T94" s="67"/>
      <c r="U94" s="67"/>
      <c r="V94" s="67"/>
      <c r="W94" s="67"/>
      <c r="X94" s="44">
        <f t="shared" si="70"/>
        <v>0</v>
      </c>
      <c r="Y94" s="44">
        <f t="shared" si="57"/>
        <v>33900</v>
      </c>
      <c r="Z94" s="44">
        <f t="shared" si="58"/>
        <v>0</v>
      </c>
      <c r="AA94" s="44">
        <f t="shared" si="59"/>
        <v>0</v>
      </c>
      <c r="AB94" s="44">
        <f t="shared" si="60"/>
        <v>0</v>
      </c>
      <c r="AC94" s="44">
        <f t="shared" si="61"/>
        <v>0</v>
      </c>
      <c r="AD94" s="44">
        <f t="shared" si="62"/>
        <v>0</v>
      </c>
      <c r="AE94" s="44">
        <f t="shared" si="63"/>
        <v>0</v>
      </c>
      <c r="AF94" s="44">
        <f t="shared" si="64"/>
        <v>0</v>
      </c>
      <c r="AG94" s="44">
        <f t="shared" si="65"/>
        <v>0</v>
      </c>
      <c r="AH94" s="44">
        <f t="shared" si="66"/>
        <v>0</v>
      </c>
      <c r="AI94" s="44">
        <f t="shared" si="67"/>
        <v>33900</v>
      </c>
    </row>
    <row r="95" spans="1:35" ht="17.25" customHeight="1">
      <c r="A95" s="134" t="s">
        <v>131</v>
      </c>
      <c r="B95" s="135"/>
      <c r="C95" s="18">
        <v>33900</v>
      </c>
      <c r="D95" s="67"/>
      <c r="E95" s="67"/>
      <c r="F95" s="44">
        <f t="shared" si="68"/>
        <v>0</v>
      </c>
      <c r="G95" s="67"/>
      <c r="H95" s="67"/>
      <c r="I95" s="67"/>
      <c r="J95" s="67"/>
      <c r="K95" s="67"/>
      <c r="L95" s="67"/>
      <c r="M95" s="18">
        <f t="shared" si="71"/>
        <v>33900</v>
      </c>
      <c r="N95" s="67"/>
      <c r="O95" s="67"/>
      <c r="P95" s="67"/>
      <c r="Q95" s="44">
        <f t="shared" si="69"/>
        <v>0</v>
      </c>
      <c r="R95" s="67"/>
      <c r="S95" s="67"/>
      <c r="T95" s="67"/>
      <c r="U95" s="67"/>
      <c r="V95" s="67"/>
      <c r="W95" s="67"/>
      <c r="X95" s="44">
        <f t="shared" si="70"/>
        <v>0</v>
      </c>
      <c r="Y95" s="44">
        <f t="shared" si="57"/>
        <v>33900</v>
      </c>
      <c r="Z95" s="44">
        <f t="shared" si="58"/>
        <v>0</v>
      </c>
      <c r="AA95" s="44">
        <f t="shared" si="59"/>
        <v>0</v>
      </c>
      <c r="AB95" s="44">
        <f t="shared" si="60"/>
        <v>0</v>
      </c>
      <c r="AC95" s="44">
        <f t="shared" si="61"/>
        <v>0</v>
      </c>
      <c r="AD95" s="44">
        <f t="shared" si="62"/>
        <v>0</v>
      </c>
      <c r="AE95" s="44">
        <f t="shared" si="63"/>
        <v>0</v>
      </c>
      <c r="AF95" s="44">
        <f t="shared" si="64"/>
        <v>0</v>
      </c>
      <c r="AG95" s="44">
        <f t="shared" si="65"/>
        <v>0</v>
      </c>
      <c r="AH95" s="44">
        <f t="shared" si="66"/>
        <v>0</v>
      </c>
      <c r="AI95" s="44">
        <f t="shared" si="67"/>
        <v>33900</v>
      </c>
    </row>
    <row r="96" spans="1:35" ht="15.75" customHeight="1">
      <c r="A96" s="3" t="s">
        <v>108</v>
      </c>
      <c r="B96" s="2" t="s">
        <v>36</v>
      </c>
      <c r="C96" s="18">
        <v>270100</v>
      </c>
      <c r="D96" s="67"/>
      <c r="E96" s="67"/>
      <c r="F96" s="44">
        <f t="shared" si="68"/>
        <v>0</v>
      </c>
      <c r="G96" s="67"/>
      <c r="H96" s="67"/>
      <c r="I96" s="67"/>
      <c r="J96" s="67"/>
      <c r="K96" s="67"/>
      <c r="L96" s="67"/>
      <c r="M96" s="18">
        <f t="shared" si="71"/>
        <v>270100</v>
      </c>
      <c r="N96" s="67"/>
      <c r="O96" s="67"/>
      <c r="P96" s="67"/>
      <c r="Q96" s="44">
        <f t="shared" si="69"/>
        <v>0</v>
      </c>
      <c r="R96" s="67"/>
      <c r="S96" s="67"/>
      <c r="T96" s="67"/>
      <c r="U96" s="67"/>
      <c r="V96" s="67"/>
      <c r="W96" s="67"/>
      <c r="X96" s="44">
        <f t="shared" si="70"/>
        <v>0</v>
      </c>
      <c r="Y96" s="44">
        <f t="shared" si="57"/>
        <v>270100</v>
      </c>
      <c r="Z96" s="44">
        <f t="shared" si="58"/>
        <v>0</v>
      </c>
      <c r="AA96" s="44">
        <f t="shared" si="59"/>
        <v>0</v>
      </c>
      <c r="AB96" s="44">
        <f t="shared" si="60"/>
        <v>0</v>
      </c>
      <c r="AC96" s="44">
        <f t="shared" si="61"/>
        <v>0</v>
      </c>
      <c r="AD96" s="44">
        <f t="shared" si="62"/>
        <v>0</v>
      </c>
      <c r="AE96" s="44">
        <f t="shared" si="63"/>
        <v>0</v>
      </c>
      <c r="AF96" s="44">
        <f t="shared" si="64"/>
        <v>0</v>
      </c>
      <c r="AG96" s="44">
        <f t="shared" si="65"/>
        <v>0</v>
      </c>
      <c r="AH96" s="44">
        <f t="shared" si="66"/>
        <v>0</v>
      </c>
      <c r="AI96" s="44">
        <f t="shared" si="67"/>
        <v>270100</v>
      </c>
    </row>
    <row r="97" spans="1:35" ht="16.5" customHeight="1">
      <c r="A97" s="134" t="s">
        <v>131</v>
      </c>
      <c r="B97" s="135"/>
      <c r="C97" s="18">
        <v>270100</v>
      </c>
      <c r="D97" s="67"/>
      <c r="E97" s="67"/>
      <c r="F97" s="44">
        <f t="shared" si="68"/>
        <v>0</v>
      </c>
      <c r="G97" s="67"/>
      <c r="H97" s="67"/>
      <c r="I97" s="67"/>
      <c r="J97" s="67"/>
      <c r="K97" s="67"/>
      <c r="L97" s="67"/>
      <c r="M97" s="18">
        <f t="shared" si="71"/>
        <v>270100</v>
      </c>
      <c r="N97" s="67"/>
      <c r="O97" s="67"/>
      <c r="P97" s="67"/>
      <c r="Q97" s="44">
        <f t="shared" si="69"/>
        <v>0</v>
      </c>
      <c r="R97" s="67"/>
      <c r="S97" s="67"/>
      <c r="T97" s="67"/>
      <c r="U97" s="67"/>
      <c r="V97" s="67"/>
      <c r="W97" s="67"/>
      <c r="X97" s="44">
        <f t="shared" si="70"/>
        <v>0</v>
      </c>
      <c r="Y97" s="44">
        <f t="shared" si="57"/>
        <v>270100</v>
      </c>
      <c r="Z97" s="44">
        <f t="shared" si="58"/>
        <v>0</v>
      </c>
      <c r="AA97" s="44">
        <f t="shared" si="59"/>
        <v>0</v>
      </c>
      <c r="AB97" s="44">
        <f t="shared" si="60"/>
        <v>0</v>
      </c>
      <c r="AC97" s="44">
        <f t="shared" si="61"/>
        <v>0</v>
      </c>
      <c r="AD97" s="44">
        <f t="shared" si="62"/>
        <v>0</v>
      </c>
      <c r="AE97" s="44">
        <f t="shared" si="63"/>
        <v>0</v>
      </c>
      <c r="AF97" s="44">
        <f t="shared" si="64"/>
        <v>0</v>
      </c>
      <c r="AG97" s="44">
        <f t="shared" si="65"/>
        <v>0</v>
      </c>
      <c r="AH97" s="44">
        <f t="shared" si="66"/>
        <v>0</v>
      </c>
      <c r="AI97" s="44">
        <f t="shared" si="67"/>
        <v>270100</v>
      </c>
    </row>
    <row r="98" spans="1:35" ht="18.75" customHeight="1">
      <c r="A98" s="3" t="s">
        <v>109</v>
      </c>
      <c r="B98" s="2" t="s">
        <v>37</v>
      </c>
      <c r="C98" s="18">
        <v>5123400</v>
      </c>
      <c r="D98" s="67"/>
      <c r="E98" s="67"/>
      <c r="F98" s="44">
        <f t="shared" si="68"/>
        <v>0</v>
      </c>
      <c r="G98" s="67"/>
      <c r="H98" s="67"/>
      <c r="I98" s="67"/>
      <c r="J98" s="67"/>
      <c r="K98" s="67"/>
      <c r="L98" s="67"/>
      <c r="M98" s="18">
        <f t="shared" si="71"/>
        <v>5123400</v>
      </c>
      <c r="N98" s="67"/>
      <c r="O98" s="67"/>
      <c r="P98" s="67"/>
      <c r="Q98" s="44">
        <f t="shared" si="69"/>
        <v>0</v>
      </c>
      <c r="R98" s="67"/>
      <c r="S98" s="67"/>
      <c r="T98" s="67"/>
      <c r="U98" s="67"/>
      <c r="V98" s="67"/>
      <c r="W98" s="67"/>
      <c r="X98" s="44">
        <f t="shared" si="70"/>
        <v>0</v>
      </c>
      <c r="Y98" s="44">
        <f t="shared" si="57"/>
        <v>5123400</v>
      </c>
      <c r="Z98" s="44">
        <f t="shared" si="58"/>
        <v>0</v>
      </c>
      <c r="AA98" s="44">
        <f t="shared" si="59"/>
        <v>0</v>
      </c>
      <c r="AB98" s="44">
        <f t="shared" si="60"/>
        <v>0</v>
      </c>
      <c r="AC98" s="44">
        <f t="shared" si="61"/>
        <v>0</v>
      </c>
      <c r="AD98" s="44">
        <f t="shared" si="62"/>
        <v>0</v>
      </c>
      <c r="AE98" s="44">
        <f t="shared" si="63"/>
        <v>0</v>
      </c>
      <c r="AF98" s="44">
        <f t="shared" si="64"/>
        <v>0</v>
      </c>
      <c r="AG98" s="44">
        <f t="shared" si="65"/>
        <v>0</v>
      </c>
      <c r="AH98" s="44">
        <f t="shared" si="66"/>
        <v>0</v>
      </c>
      <c r="AI98" s="44">
        <f t="shared" si="67"/>
        <v>5123400</v>
      </c>
    </row>
    <row r="99" spans="1:35" ht="16.5" customHeight="1">
      <c r="A99" s="134" t="s">
        <v>131</v>
      </c>
      <c r="B99" s="135"/>
      <c r="C99" s="18">
        <v>5123400</v>
      </c>
      <c r="D99" s="67"/>
      <c r="E99" s="67"/>
      <c r="F99" s="44">
        <f t="shared" si="68"/>
        <v>0</v>
      </c>
      <c r="G99" s="67"/>
      <c r="H99" s="67"/>
      <c r="I99" s="67"/>
      <c r="J99" s="67"/>
      <c r="K99" s="67"/>
      <c r="L99" s="67"/>
      <c r="M99" s="18">
        <f t="shared" si="71"/>
        <v>5123400</v>
      </c>
      <c r="N99" s="67"/>
      <c r="O99" s="67"/>
      <c r="P99" s="67"/>
      <c r="Q99" s="44">
        <f t="shared" si="69"/>
        <v>0</v>
      </c>
      <c r="R99" s="67"/>
      <c r="S99" s="67"/>
      <c r="T99" s="67"/>
      <c r="U99" s="67"/>
      <c r="V99" s="67"/>
      <c r="W99" s="67"/>
      <c r="X99" s="44">
        <f t="shared" si="70"/>
        <v>0</v>
      </c>
      <c r="Y99" s="44">
        <f t="shared" si="57"/>
        <v>5123400</v>
      </c>
      <c r="Z99" s="44">
        <f t="shared" si="58"/>
        <v>0</v>
      </c>
      <c r="AA99" s="44">
        <f t="shared" si="59"/>
        <v>0</v>
      </c>
      <c r="AB99" s="44">
        <f t="shared" si="60"/>
        <v>0</v>
      </c>
      <c r="AC99" s="44">
        <f t="shared" si="61"/>
        <v>0</v>
      </c>
      <c r="AD99" s="44">
        <f t="shared" si="62"/>
        <v>0</v>
      </c>
      <c r="AE99" s="44">
        <f t="shared" si="63"/>
        <v>0</v>
      </c>
      <c r="AF99" s="44">
        <f t="shared" si="64"/>
        <v>0</v>
      </c>
      <c r="AG99" s="44">
        <f t="shared" si="65"/>
        <v>0</v>
      </c>
      <c r="AH99" s="44">
        <f t="shared" si="66"/>
        <v>0</v>
      </c>
      <c r="AI99" s="44">
        <f t="shared" si="67"/>
        <v>5123400</v>
      </c>
    </row>
    <row r="100" spans="1:35" s="52" customFormat="1" ht="15.75">
      <c r="A100" s="50" t="s">
        <v>110</v>
      </c>
      <c r="B100" s="51" t="s">
        <v>152</v>
      </c>
      <c r="C100" s="18">
        <v>9506410</v>
      </c>
      <c r="D100" s="67"/>
      <c r="E100" s="67"/>
      <c r="F100" s="44">
        <f t="shared" si="68"/>
        <v>0</v>
      </c>
      <c r="G100" s="67"/>
      <c r="H100" s="67"/>
      <c r="I100" s="67"/>
      <c r="J100" s="67"/>
      <c r="K100" s="67"/>
      <c r="L100" s="67"/>
      <c r="M100" s="18">
        <f t="shared" si="71"/>
        <v>9506410</v>
      </c>
      <c r="N100" s="67"/>
      <c r="O100" s="67"/>
      <c r="P100" s="67"/>
      <c r="Q100" s="44">
        <f t="shared" si="69"/>
        <v>0</v>
      </c>
      <c r="R100" s="67"/>
      <c r="S100" s="67"/>
      <c r="T100" s="67"/>
      <c r="U100" s="67"/>
      <c r="V100" s="67"/>
      <c r="W100" s="67"/>
      <c r="X100" s="44">
        <f t="shared" si="70"/>
        <v>0</v>
      </c>
      <c r="Y100" s="44">
        <f t="shared" si="57"/>
        <v>9506410</v>
      </c>
      <c r="Z100" s="44">
        <f t="shared" si="58"/>
        <v>0</v>
      </c>
      <c r="AA100" s="44">
        <f t="shared" si="59"/>
        <v>0</v>
      </c>
      <c r="AB100" s="44">
        <f t="shared" si="60"/>
        <v>0</v>
      </c>
      <c r="AC100" s="44">
        <f t="shared" si="61"/>
        <v>0</v>
      </c>
      <c r="AD100" s="44">
        <f t="shared" si="62"/>
        <v>0</v>
      </c>
      <c r="AE100" s="44">
        <f t="shared" si="63"/>
        <v>0</v>
      </c>
      <c r="AF100" s="44">
        <f t="shared" si="64"/>
        <v>0</v>
      </c>
      <c r="AG100" s="44">
        <f t="shared" si="65"/>
        <v>0</v>
      </c>
      <c r="AH100" s="44">
        <f t="shared" si="66"/>
        <v>0</v>
      </c>
      <c r="AI100" s="44">
        <f t="shared" si="67"/>
        <v>9506410</v>
      </c>
    </row>
    <row r="101" spans="1:35" s="52" customFormat="1" ht="16.5" customHeight="1">
      <c r="A101" s="169" t="s">
        <v>131</v>
      </c>
      <c r="B101" s="170"/>
      <c r="C101" s="18">
        <v>9506410</v>
      </c>
      <c r="D101" s="67"/>
      <c r="E101" s="67"/>
      <c r="F101" s="44">
        <f t="shared" si="68"/>
        <v>0</v>
      </c>
      <c r="G101" s="67"/>
      <c r="H101" s="67"/>
      <c r="I101" s="67"/>
      <c r="J101" s="67"/>
      <c r="K101" s="67"/>
      <c r="L101" s="67"/>
      <c r="M101" s="18">
        <f t="shared" si="71"/>
        <v>9506410</v>
      </c>
      <c r="N101" s="67"/>
      <c r="O101" s="67"/>
      <c r="P101" s="67"/>
      <c r="Q101" s="44">
        <f t="shared" si="69"/>
        <v>0</v>
      </c>
      <c r="R101" s="67"/>
      <c r="S101" s="67"/>
      <c r="T101" s="67"/>
      <c r="U101" s="67"/>
      <c r="V101" s="67"/>
      <c r="W101" s="67"/>
      <c r="X101" s="44">
        <f t="shared" si="70"/>
        <v>0</v>
      </c>
      <c r="Y101" s="44">
        <f t="shared" si="57"/>
        <v>9506410</v>
      </c>
      <c r="Z101" s="44">
        <f t="shared" si="58"/>
        <v>0</v>
      </c>
      <c r="AA101" s="44">
        <f t="shared" si="59"/>
        <v>0</v>
      </c>
      <c r="AB101" s="44">
        <f t="shared" si="60"/>
        <v>0</v>
      </c>
      <c r="AC101" s="44">
        <f t="shared" si="61"/>
        <v>0</v>
      </c>
      <c r="AD101" s="44">
        <f t="shared" si="62"/>
        <v>0</v>
      </c>
      <c r="AE101" s="44">
        <f t="shared" si="63"/>
        <v>0</v>
      </c>
      <c r="AF101" s="44">
        <f t="shared" si="64"/>
        <v>0</v>
      </c>
      <c r="AG101" s="44">
        <f t="shared" si="65"/>
        <v>0</v>
      </c>
      <c r="AH101" s="44">
        <f t="shared" si="66"/>
        <v>0</v>
      </c>
      <c r="AI101" s="44">
        <f t="shared" si="67"/>
        <v>9506410</v>
      </c>
    </row>
    <row r="102" spans="1:35" ht="15.75">
      <c r="A102" s="3" t="s">
        <v>111</v>
      </c>
      <c r="B102" s="2" t="s">
        <v>143</v>
      </c>
      <c r="C102" s="18">
        <v>1412630</v>
      </c>
      <c r="D102" s="67"/>
      <c r="E102" s="67"/>
      <c r="F102" s="44">
        <f t="shared" si="68"/>
        <v>0</v>
      </c>
      <c r="G102" s="67"/>
      <c r="H102" s="67"/>
      <c r="I102" s="67"/>
      <c r="J102" s="67"/>
      <c r="K102" s="67"/>
      <c r="L102" s="67"/>
      <c r="M102" s="18">
        <f t="shared" si="71"/>
        <v>1412630</v>
      </c>
      <c r="N102" s="67"/>
      <c r="O102" s="67"/>
      <c r="P102" s="67"/>
      <c r="Q102" s="44">
        <f t="shared" si="69"/>
        <v>0</v>
      </c>
      <c r="R102" s="67"/>
      <c r="S102" s="67"/>
      <c r="T102" s="67"/>
      <c r="U102" s="67"/>
      <c r="V102" s="67"/>
      <c r="W102" s="67"/>
      <c r="X102" s="44">
        <f t="shared" si="70"/>
        <v>0</v>
      </c>
      <c r="Y102" s="44">
        <f t="shared" si="57"/>
        <v>1412630</v>
      </c>
      <c r="Z102" s="44">
        <f t="shared" si="58"/>
        <v>0</v>
      </c>
      <c r="AA102" s="44">
        <f t="shared" si="59"/>
        <v>0</v>
      </c>
      <c r="AB102" s="44">
        <f t="shared" si="60"/>
        <v>0</v>
      </c>
      <c r="AC102" s="44">
        <f t="shared" si="61"/>
        <v>0</v>
      </c>
      <c r="AD102" s="44">
        <f t="shared" si="62"/>
        <v>0</v>
      </c>
      <c r="AE102" s="44">
        <f t="shared" si="63"/>
        <v>0</v>
      </c>
      <c r="AF102" s="44">
        <f t="shared" si="64"/>
        <v>0</v>
      </c>
      <c r="AG102" s="44">
        <f t="shared" si="65"/>
        <v>0</v>
      </c>
      <c r="AH102" s="44">
        <f t="shared" si="66"/>
        <v>0</v>
      </c>
      <c r="AI102" s="44">
        <f t="shared" si="67"/>
        <v>1412630</v>
      </c>
    </row>
    <row r="103" spans="1:35" ht="17.25" customHeight="1">
      <c r="A103" s="134" t="s">
        <v>131</v>
      </c>
      <c r="B103" s="135"/>
      <c r="C103" s="18">
        <v>1412630</v>
      </c>
      <c r="D103" s="67"/>
      <c r="E103" s="67"/>
      <c r="F103" s="44">
        <f t="shared" si="68"/>
        <v>0</v>
      </c>
      <c r="G103" s="67"/>
      <c r="H103" s="67"/>
      <c r="I103" s="67"/>
      <c r="J103" s="67"/>
      <c r="K103" s="67"/>
      <c r="L103" s="67"/>
      <c r="M103" s="18">
        <f t="shared" si="71"/>
        <v>1412630</v>
      </c>
      <c r="N103" s="67"/>
      <c r="O103" s="67"/>
      <c r="P103" s="67"/>
      <c r="Q103" s="44">
        <f t="shared" si="69"/>
        <v>0</v>
      </c>
      <c r="R103" s="67"/>
      <c r="S103" s="67"/>
      <c r="T103" s="67"/>
      <c r="U103" s="67"/>
      <c r="V103" s="67"/>
      <c r="W103" s="67"/>
      <c r="X103" s="44">
        <f t="shared" si="70"/>
        <v>0</v>
      </c>
      <c r="Y103" s="44">
        <f t="shared" si="57"/>
        <v>1412630</v>
      </c>
      <c r="Z103" s="44">
        <f t="shared" si="58"/>
        <v>0</v>
      </c>
      <c r="AA103" s="44">
        <f t="shared" si="59"/>
        <v>0</v>
      </c>
      <c r="AB103" s="44">
        <f t="shared" si="60"/>
        <v>0</v>
      </c>
      <c r="AC103" s="44">
        <f t="shared" si="61"/>
        <v>0</v>
      </c>
      <c r="AD103" s="44">
        <f t="shared" si="62"/>
        <v>0</v>
      </c>
      <c r="AE103" s="44">
        <f t="shared" si="63"/>
        <v>0</v>
      </c>
      <c r="AF103" s="44">
        <f t="shared" si="64"/>
        <v>0</v>
      </c>
      <c r="AG103" s="44">
        <f t="shared" si="65"/>
        <v>0</v>
      </c>
      <c r="AH103" s="44">
        <f t="shared" si="66"/>
        <v>0</v>
      </c>
      <c r="AI103" s="44">
        <f t="shared" si="67"/>
        <v>1412630</v>
      </c>
    </row>
    <row r="104" spans="1:35" ht="15.75" customHeight="1">
      <c r="A104" s="3" t="s">
        <v>112</v>
      </c>
      <c r="B104" s="2" t="s">
        <v>38</v>
      </c>
      <c r="C104" s="18">
        <v>2440990</v>
      </c>
      <c r="D104" s="67"/>
      <c r="E104" s="67"/>
      <c r="F104" s="44">
        <f t="shared" si="68"/>
        <v>0</v>
      </c>
      <c r="G104" s="67"/>
      <c r="H104" s="67"/>
      <c r="I104" s="67"/>
      <c r="J104" s="67"/>
      <c r="K104" s="67"/>
      <c r="L104" s="67"/>
      <c r="M104" s="18">
        <f t="shared" si="71"/>
        <v>2440990</v>
      </c>
      <c r="N104" s="67"/>
      <c r="O104" s="67"/>
      <c r="P104" s="67"/>
      <c r="Q104" s="44">
        <f t="shared" si="69"/>
        <v>0</v>
      </c>
      <c r="R104" s="67"/>
      <c r="S104" s="67"/>
      <c r="T104" s="67"/>
      <c r="U104" s="67"/>
      <c r="V104" s="67"/>
      <c r="W104" s="67"/>
      <c r="X104" s="44">
        <f t="shared" si="70"/>
        <v>0</v>
      </c>
      <c r="Y104" s="44">
        <f t="shared" si="57"/>
        <v>2440990</v>
      </c>
      <c r="Z104" s="44">
        <f t="shared" si="58"/>
        <v>0</v>
      </c>
      <c r="AA104" s="44">
        <f t="shared" si="59"/>
        <v>0</v>
      </c>
      <c r="AB104" s="44">
        <f t="shared" si="60"/>
        <v>0</v>
      </c>
      <c r="AC104" s="44">
        <f t="shared" si="61"/>
        <v>0</v>
      </c>
      <c r="AD104" s="44">
        <f t="shared" si="62"/>
        <v>0</v>
      </c>
      <c r="AE104" s="44">
        <f t="shared" si="63"/>
        <v>0</v>
      </c>
      <c r="AF104" s="44">
        <f t="shared" si="64"/>
        <v>0</v>
      </c>
      <c r="AG104" s="44">
        <f t="shared" si="65"/>
        <v>0</v>
      </c>
      <c r="AH104" s="44">
        <f t="shared" si="66"/>
        <v>0</v>
      </c>
      <c r="AI104" s="44">
        <f t="shared" si="67"/>
        <v>2440990</v>
      </c>
    </row>
    <row r="105" spans="1:35" ht="18.75" customHeight="1">
      <c r="A105" s="134" t="s">
        <v>131</v>
      </c>
      <c r="B105" s="135"/>
      <c r="C105" s="18">
        <v>2440990</v>
      </c>
      <c r="D105" s="67"/>
      <c r="E105" s="67"/>
      <c r="F105" s="44">
        <f t="shared" si="68"/>
        <v>0</v>
      </c>
      <c r="G105" s="67"/>
      <c r="H105" s="67"/>
      <c r="I105" s="67"/>
      <c r="J105" s="67"/>
      <c r="K105" s="67"/>
      <c r="L105" s="67"/>
      <c r="M105" s="18">
        <f t="shared" si="71"/>
        <v>2440990</v>
      </c>
      <c r="N105" s="67"/>
      <c r="O105" s="67"/>
      <c r="P105" s="67"/>
      <c r="Q105" s="44">
        <f t="shared" si="69"/>
        <v>0</v>
      </c>
      <c r="R105" s="67"/>
      <c r="S105" s="67"/>
      <c r="T105" s="67"/>
      <c r="U105" s="67"/>
      <c r="V105" s="67"/>
      <c r="W105" s="67"/>
      <c r="X105" s="44">
        <f t="shared" si="70"/>
        <v>0</v>
      </c>
      <c r="Y105" s="44">
        <f t="shared" si="57"/>
        <v>2440990</v>
      </c>
      <c r="Z105" s="44">
        <f t="shared" si="58"/>
        <v>0</v>
      </c>
      <c r="AA105" s="44">
        <f t="shared" si="59"/>
        <v>0</v>
      </c>
      <c r="AB105" s="44">
        <f t="shared" si="60"/>
        <v>0</v>
      </c>
      <c r="AC105" s="44">
        <f t="shared" si="61"/>
        <v>0</v>
      </c>
      <c r="AD105" s="44">
        <f t="shared" si="62"/>
        <v>0</v>
      </c>
      <c r="AE105" s="44">
        <f t="shared" si="63"/>
        <v>0</v>
      </c>
      <c r="AF105" s="44">
        <f t="shared" si="64"/>
        <v>0</v>
      </c>
      <c r="AG105" s="44">
        <f t="shared" si="65"/>
        <v>0</v>
      </c>
      <c r="AH105" s="44">
        <f t="shared" si="66"/>
        <v>0</v>
      </c>
      <c r="AI105" s="44">
        <f t="shared" si="67"/>
        <v>2440990</v>
      </c>
    </row>
    <row r="106" spans="1:35" ht="20.25" customHeight="1">
      <c r="A106" s="3" t="s">
        <v>113</v>
      </c>
      <c r="B106" s="2" t="s">
        <v>39</v>
      </c>
      <c r="C106" s="18">
        <v>198760</v>
      </c>
      <c r="D106" s="67"/>
      <c r="E106" s="67"/>
      <c r="F106" s="44">
        <f t="shared" si="68"/>
        <v>0</v>
      </c>
      <c r="G106" s="67"/>
      <c r="H106" s="67"/>
      <c r="I106" s="67"/>
      <c r="J106" s="67"/>
      <c r="K106" s="67"/>
      <c r="L106" s="67"/>
      <c r="M106" s="18">
        <f t="shared" si="71"/>
        <v>198760</v>
      </c>
      <c r="N106" s="67"/>
      <c r="O106" s="67"/>
      <c r="P106" s="67"/>
      <c r="Q106" s="44">
        <f t="shared" si="69"/>
        <v>0</v>
      </c>
      <c r="R106" s="67"/>
      <c r="S106" s="67"/>
      <c r="T106" s="67"/>
      <c r="U106" s="67"/>
      <c r="V106" s="67"/>
      <c r="W106" s="67"/>
      <c r="X106" s="44">
        <f t="shared" si="70"/>
        <v>0</v>
      </c>
      <c r="Y106" s="44">
        <f t="shared" si="57"/>
        <v>198760</v>
      </c>
      <c r="Z106" s="44">
        <f t="shared" si="58"/>
        <v>0</v>
      </c>
      <c r="AA106" s="44">
        <f t="shared" si="59"/>
        <v>0</v>
      </c>
      <c r="AB106" s="44">
        <f t="shared" si="60"/>
        <v>0</v>
      </c>
      <c r="AC106" s="44">
        <f t="shared" si="61"/>
        <v>0</v>
      </c>
      <c r="AD106" s="44">
        <f t="shared" si="62"/>
        <v>0</v>
      </c>
      <c r="AE106" s="44">
        <f t="shared" si="63"/>
        <v>0</v>
      </c>
      <c r="AF106" s="44">
        <f t="shared" si="64"/>
        <v>0</v>
      </c>
      <c r="AG106" s="44">
        <f t="shared" si="65"/>
        <v>0</v>
      </c>
      <c r="AH106" s="44">
        <f t="shared" si="66"/>
        <v>0</v>
      </c>
      <c r="AI106" s="44">
        <f t="shared" si="67"/>
        <v>198760</v>
      </c>
    </row>
    <row r="107" spans="1:35" ht="18" customHeight="1">
      <c r="A107" s="134" t="s">
        <v>131</v>
      </c>
      <c r="B107" s="135"/>
      <c r="C107" s="18">
        <v>198760</v>
      </c>
      <c r="D107" s="67"/>
      <c r="E107" s="67"/>
      <c r="F107" s="44">
        <f t="shared" si="68"/>
        <v>0</v>
      </c>
      <c r="G107" s="67"/>
      <c r="H107" s="67"/>
      <c r="I107" s="67"/>
      <c r="J107" s="67"/>
      <c r="K107" s="67"/>
      <c r="L107" s="67"/>
      <c r="M107" s="18">
        <f t="shared" si="71"/>
        <v>198760</v>
      </c>
      <c r="N107" s="67"/>
      <c r="O107" s="67"/>
      <c r="P107" s="67"/>
      <c r="Q107" s="44">
        <f t="shared" si="69"/>
        <v>0</v>
      </c>
      <c r="R107" s="67"/>
      <c r="S107" s="67"/>
      <c r="T107" s="67"/>
      <c r="U107" s="67"/>
      <c r="V107" s="67"/>
      <c r="W107" s="67"/>
      <c r="X107" s="44">
        <f t="shared" si="70"/>
        <v>0</v>
      </c>
      <c r="Y107" s="44">
        <f t="shared" si="57"/>
        <v>198760</v>
      </c>
      <c r="Z107" s="44">
        <f t="shared" si="58"/>
        <v>0</v>
      </c>
      <c r="AA107" s="44">
        <f t="shared" si="59"/>
        <v>0</v>
      </c>
      <c r="AB107" s="44">
        <f t="shared" si="60"/>
        <v>0</v>
      </c>
      <c r="AC107" s="44">
        <f t="shared" si="61"/>
        <v>0</v>
      </c>
      <c r="AD107" s="44">
        <f t="shared" si="62"/>
        <v>0</v>
      </c>
      <c r="AE107" s="44">
        <f t="shared" si="63"/>
        <v>0</v>
      </c>
      <c r="AF107" s="44">
        <f t="shared" si="64"/>
        <v>0</v>
      </c>
      <c r="AG107" s="44">
        <f t="shared" si="65"/>
        <v>0</v>
      </c>
      <c r="AH107" s="44">
        <f t="shared" si="66"/>
        <v>0</v>
      </c>
      <c r="AI107" s="44">
        <f t="shared" si="67"/>
        <v>198760</v>
      </c>
    </row>
    <row r="108" spans="1:35" ht="18" customHeight="1">
      <c r="A108" s="3" t="s">
        <v>197</v>
      </c>
      <c r="B108" s="73" t="s">
        <v>198</v>
      </c>
      <c r="C108" s="18">
        <v>22679</v>
      </c>
      <c r="D108" s="67"/>
      <c r="E108" s="67"/>
      <c r="F108" s="44">
        <f t="shared" si="68"/>
        <v>0</v>
      </c>
      <c r="G108" s="67"/>
      <c r="H108" s="67"/>
      <c r="I108" s="67"/>
      <c r="J108" s="67"/>
      <c r="K108" s="67"/>
      <c r="L108" s="67"/>
      <c r="M108" s="18">
        <f t="shared" si="71"/>
        <v>22679</v>
      </c>
      <c r="N108" s="67"/>
      <c r="O108" s="67"/>
      <c r="P108" s="67"/>
      <c r="Q108" s="44">
        <f t="shared" si="69"/>
        <v>0</v>
      </c>
      <c r="R108" s="67"/>
      <c r="S108" s="67"/>
      <c r="T108" s="67"/>
      <c r="U108" s="67"/>
      <c r="V108" s="67"/>
      <c r="W108" s="67"/>
      <c r="X108" s="44">
        <f t="shared" si="70"/>
        <v>0</v>
      </c>
      <c r="Y108" s="44">
        <f t="shared" si="57"/>
        <v>22679</v>
      </c>
      <c r="Z108" s="44">
        <f t="shared" si="58"/>
        <v>0</v>
      </c>
      <c r="AA108" s="44">
        <f t="shared" si="59"/>
        <v>0</v>
      </c>
      <c r="AB108" s="44">
        <f t="shared" si="60"/>
        <v>0</v>
      </c>
      <c r="AC108" s="44">
        <f t="shared" si="61"/>
        <v>0</v>
      </c>
      <c r="AD108" s="44">
        <f t="shared" si="62"/>
        <v>0</v>
      </c>
      <c r="AE108" s="44">
        <f t="shared" si="63"/>
        <v>0</v>
      </c>
      <c r="AF108" s="44">
        <f t="shared" si="64"/>
        <v>0</v>
      </c>
      <c r="AG108" s="44">
        <f t="shared" si="65"/>
        <v>0</v>
      </c>
      <c r="AH108" s="44">
        <f t="shared" si="66"/>
        <v>0</v>
      </c>
      <c r="AI108" s="44">
        <f t="shared" si="67"/>
        <v>22679</v>
      </c>
    </row>
    <row r="109" spans="1:35" ht="18" customHeight="1">
      <c r="A109" s="134" t="s">
        <v>131</v>
      </c>
      <c r="B109" s="135"/>
      <c r="C109" s="18">
        <v>22679</v>
      </c>
      <c r="D109" s="67"/>
      <c r="E109" s="67"/>
      <c r="F109" s="44">
        <f t="shared" si="68"/>
        <v>0</v>
      </c>
      <c r="G109" s="67"/>
      <c r="H109" s="67"/>
      <c r="I109" s="67"/>
      <c r="J109" s="67"/>
      <c r="K109" s="67"/>
      <c r="L109" s="67"/>
      <c r="M109" s="18">
        <f t="shared" si="71"/>
        <v>22679</v>
      </c>
      <c r="N109" s="67"/>
      <c r="O109" s="67"/>
      <c r="P109" s="67"/>
      <c r="Q109" s="44">
        <f t="shared" si="69"/>
        <v>0</v>
      </c>
      <c r="R109" s="67"/>
      <c r="S109" s="67"/>
      <c r="T109" s="67"/>
      <c r="U109" s="67"/>
      <c r="V109" s="67"/>
      <c r="W109" s="67"/>
      <c r="X109" s="44">
        <f t="shared" si="70"/>
        <v>0</v>
      </c>
      <c r="Y109" s="44">
        <f aca="true" t="shared" si="72" ref="Y109:Y140">C109+N109</f>
        <v>22679</v>
      </c>
      <c r="Z109" s="44">
        <f aca="true" t="shared" si="73" ref="Z109:Z140">D109+O109</f>
        <v>0</v>
      </c>
      <c r="AA109" s="44">
        <f aca="true" t="shared" si="74" ref="AA109:AA140">E109+P109</f>
        <v>0</v>
      </c>
      <c r="AB109" s="44">
        <f aca="true" t="shared" si="75" ref="AB109:AB140">F109+Q109</f>
        <v>0</v>
      </c>
      <c r="AC109" s="44">
        <f aca="true" t="shared" si="76" ref="AC109:AC140">G109+R109</f>
        <v>0</v>
      </c>
      <c r="AD109" s="44">
        <f aca="true" t="shared" si="77" ref="AD109:AD140">H109+S109</f>
        <v>0</v>
      </c>
      <c r="AE109" s="44">
        <f aca="true" t="shared" si="78" ref="AE109:AE140">I109+T109</f>
        <v>0</v>
      </c>
      <c r="AF109" s="44">
        <f aca="true" t="shared" si="79" ref="AF109:AF140">J109+U109</f>
        <v>0</v>
      </c>
      <c r="AG109" s="44">
        <f aca="true" t="shared" si="80" ref="AG109:AG140">K109+V109</f>
        <v>0</v>
      </c>
      <c r="AH109" s="44">
        <f aca="true" t="shared" si="81" ref="AH109:AH140">L109+W109</f>
        <v>0</v>
      </c>
      <c r="AI109" s="44">
        <f aca="true" t="shared" si="82" ref="AI109:AI140">M109+X109</f>
        <v>22679</v>
      </c>
    </row>
    <row r="110" spans="1:35" ht="21.75" customHeight="1">
      <c r="A110" s="3" t="s">
        <v>114</v>
      </c>
      <c r="B110" s="2" t="s">
        <v>40</v>
      </c>
      <c r="C110" s="18">
        <v>1793831</v>
      </c>
      <c r="D110" s="67"/>
      <c r="E110" s="67"/>
      <c r="F110" s="44">
        <f t="shared" si="68"/>
        <v>0</v>
      </c>
      <c r="G110" s="67"/>
      <c r="H110" s="67"/>
      <c r="I110" s="67"/>
      <c r="J110" s="67"/>
      <c r="K110" s="67"/>
      <c r="L110" s="67"/>
      <c r="M110" s="18">
        <f t="shared" si="71"/>
        <v>1793831</v>
      </c>
      <c r="N110" s="67"/>
      <c r="O110" s="67"/>
      <c r="P110" s="67"/>
      <c r="Q110" s="44">
        <f t="shared" si="69"/>
        <v>0</v>
      </c>
      <c r="R110" s="67"/>
      <c r="S110" s="67"/>
      <c r="T110" s="67"/>
      <c r="U110" s="67"/>
      <c r="V110" s="67"/>
      <c r="W110" s="67"/>
      <c r="X110" s="44">
        <f t="shared" si="70"/>
        <v>0</v>
      </c>
      <c r="Y110" s="44">
        <f t="shared" si="72"/>
        <v>1793831</v>
      </c>
      <c r="Z110" s="44">
        <f t="shared" si="73"/>
        <v>0</v>
      </c>
      <c r="AA110" s="44">
        <f t="shared" si="74"/>
        <v>0</v>
      </c>
      <c r="AB110" s="44">
        <f t="shared" si="75"/>
        <v>0</v>
      </c>
      <c r="AC110" s="44">
        <f t="shared" si="76"/>
        <v>0</v>
      </c>
      <c r="AD110" s="44">
        <f t="shared" si="77"/>
        <v>0</v>
      </c>
      <c r="AE110" s="44">
        <f t="shared" si="78"/>
        <v>0</v>
      </c>
      <c r="AF110" s="44">
        <f t="shared" si="79"/>
        <v>0</v>
      </c>
      <c r="AG110" s="44">
        <f t="shared" si="80"/>
        <v>0</v>
      </c>
      <c r="AH110" s="44">
        <f t="shared" si="81"/>
        <v>0</v>
      </c>
      <c r="AI110" s="44">
        <f t="shared" si="82"/>
        <v>1793831</v>
      </c>
    </row>
    <row r="111" spans="1:35" ht="16.5" customHeight="1">
      <c r="A111" s="134" t="s">
        <v>131</v>
      </c>
      <c r="B111" s="135"/>
      <c r="C111" s="18">
        <v>1793831</v>
      </c>
      <c r="D111" s="67"/>
      <c r="E111" s="67"/>
      <c r="F111" s="44">
        <f t="shared" si="68"/>
        <v>0</v>
      </c>
      <c r="G111" s="67"/>
      <c r="H111" s="67"/>
      <c r="I111" s="67"/>
      <c r="J111" s="67"/>
      <c r="K111" s="67"/>
      <c r="L111" s="67"/>
      <c r="M111" s="18">
        <f t="shared" si="71"/>
        <v>1793831</v>
      </c>
      <c r="N111" s="67"/>
      <c r="O111" s="67"/>
      <c r="P111" s="67"/>
      <c r="Q111" s="44">
        <f t="shared" si="69"/>
        <v>0</v>
      </c>
      <c r="R111" s="67"/>
      <c r="S111" s="67"/>
      <c r="T111" s="67"/>
      <c r="U111" s="67"/>
      <c r="V111" s="67"/>
      <c r="W111" s="67"/>
      <c r="X111" s="44">
        <f t="shared" si="70"/>
        <v>0</v>
      </c>
      <c r="Y111" s="44">
        <f t="shared" si="72"/>
        <v>1793831</v>
      </c>
      <c r="Z111" s="44">
        <f t="shared" si="73"/>
        <v>0</v>
      </c>
      <c r="AA111" s="44">
        <f t="shared" si="74"/>
        <v>0</v>
      </c>
      <c r="AB111" s="44">
        <f t="shared" si="75"/>
        <v>0</v>
      </c>
      <c r="AC111" s="44">
        <f t="shared" si="76"/>
        <v>0</v>
      </c>
      <c r="AD111" s="44">
        <f t="shared" si="77"/>
        <v>0</v>
      </c>
      <c r="AE111" s="44">
        <f t="shared" si="78"/>
        <v>0</v>
      </c>
      <c r="AF111" s="44">
        <f t="shared" si="79"/>
        <v>0</v>
      </c>
      <c r="AG111" s="44">
        <f t="shared" si="80"/>
        <v>0</v>
      </c>
      <c r="AH111" s="44">
        <f t="shared" si="81"/>
        <v>0</v>
      </c>
      <c r="AI111" s="44">
        <f t="shared" si="82"/>
        <v>1793831</v>
      </c>
    </row>
    <row r="112" spans="1:35" ht="26.25" customHeight="1">
      <c r="A112" s="3" t="s">
        <v>115</v>
      </c>
      <c r="B112" s="2" t="s">
        <v>184</v>
      </c>
      <c r="C112" s="18">
        <v>982000</v>
      </c>
      <c r="D112" s="67"/>
      <c r="E112" s="67"/>
      <c r="F112" s="44">
        <f t="shared" si="68"/>
        <v>0</v>
      </c>
      <c r="G112" s="67"/>
      <c r="H112" s="67"/>
      <c r="I112" s="67"/>
      <c r="J112" s="67"/>
      <c r="K112" s="67"/>
      <c r="L112" s="67"/>
      <c r="M112" s="18">
        <f t="shared" si="71"/>
        <v>982000</v>
      </c>
      <c r="N112" s="61"/>
      <c r="O112" s="67"/>
      <c r="P112" s="67"/>
      <c r="Q112" s="44">
        <f t="shared" si="69"/>
        <v>0</v>
      </c>
      <c r="R112" s="67"/>
      <c r="S112" s="67"/>
      <c r="T112" s="67"/>
      <c r="U112" s="67"/>
      <c r="V112" s="67"/>
      <c r="W112" s="67"/>
      <c r="X112" s="44">
        <f t="shared" si="70"/>
        <v>0</v>
      </c>
      <c r="Y112" s="44">
        <f t="shared" si="72"/>
        <v>982000</v>
      </c>
      <c r="Z112" s="44">
        <f t="shared" si="73"/>
        <v>0</v>
      </c>
      <c r="AA112" s="44">
        <f t="shared" si="74"/>
        <v>0</v>
      </c>
      <c r="AB112" s="44">
        <f t="shared" si="75"/>
        <v>0</v>
      </c>
      <c r="AC112" s="44">
        <f t="shared" si="76"/>
        <v>0</v>
      </c>
      <c r="AD112" s="44">
        <f t="shared" si="77"/>
        <v>0</v>
      </c>
      <c r="AE112" s="44">
        <f t="shared" si="78"/>
        <v>0</v>
      </c>
      <c r="AF112" s="44">
        <f t="shared" si="79"/>
        <v>0</v>
      </c>
      <c r="AG112" s="44">
        <f t="shared" si="80"/>
        <v>0</v>
      </c>
      <c r="AH112" s="44">
        <f t="shared" si="81"/>
        <v>0</v>
      </c>
      <c r="AI112" s="44">
        <f t="shared" si="82"/>
        <v>982000</v>
      </c>
    </row>
    <row r="113" spans="1:35" ht="17.25" customHeight="1">
      <c r="A113" s="134" t="s">
        <v>131</v>
      </c>
      <c r="B113" s="135"/>
      <c r="C113" s="18">
        <v>982000</v>
      </c>
      <c r="D113" s="67"/>
      <c r="E113" s="67"/>
      <c r="F113" s="44">
        <f t="shared" si="68"/>
        <v>0</v>
      </c>
      <c r="G113" s="67"/>
      <c r="H113" s="67"/>
      <c r="I113" s="67"/>
      <c r="J113" s="67"/>
      <c r="K113" s="67"/>
      <c r="L113" s="67"/>
      <c r="M113" s="18">
        <f t="shared" si="71"/>
        <v>982000</v>
      </c>
      <c r="N113" s="67"/>
      <c r="O113" s="67"/>
      <c r="P113" s="67"/>
      <c r="Q113" s="44">
        <f t="shared" si="69"/>
        <v>0</v>
      </c>
      <c r="R113" s="67"/>
      <c r="S113" s="67"/>
      <c r="T113" s="67"/>
      <c r="U113" s="67"/>
      <c r="V113" s="67"/>
      <c r="W113" s="67"/>
      <c r="X113" s="44">
        <f t="shared" si="70"/>
        <v>0</v>
      </c>
      <c r="Y113" s="44">
        <f t="shared" si="72"/>
        <v>982000</v>
      </c>
      <c r="Z113" s="44">
        <f t="shared" si="73"/>
        <v>0</v>
      </c>
      <c r="AA113" s="44">
        <f t="shared" si="74"/>
        <v>0</v>
      </c>
      <c r="AB113" s="44">
        <f t="shared" si="75"/>
        <v>0</v>
      </c>
      <c r="AC113" s="44">
        <f t="shared" si="76"/>
        <v>0</v>
      </c>
      <c r="AD113" s="44">
        <f t="shared" si="77"/>
        <v>0</v>
      </c>
      <c r="AE113" s="44">
        <f t="shared" si="78"/>
        <v>0</v>
      </c>
      <c r="AF113" s="44">
        <f t="shared" si="79"/>
        <v>0</v>
      </c>
      <c r="AG113" s="44">
        <f t="shared" si="80"/>
        <v>0</v>
      </c>
      <c r="AH113" s="44">
        <f t="shared" si="81"/>
        <v>0</v>
      </c>
      <c r="AI113" s="44">
        <f t="shared" si="82"/>
        <v>982000</v>
      </c>
    </row>
    <row r="114" spans="1:35" ht="36" customHeight="1">
      <c r="A114" s="3" t="s">
        <v>144</v>
      </c>
      <c r="B114" s="2" t="s">
        <v>141</v>
      </c>
      <c r="C114" s="18">
        <v>1456000</v>
      </c>
      <c r="D114" s="67"/>
      <c r="E114" s="67"/>
      <c r="F114" s="44">
        <f t="shared" si="68"/>
        <v>0</v>
      </c>
      <c r="G114" s="67"/>
      <c r="H114" s="67"/>
      <c r="I114" s="67"/>
      <c r="J114" s="67"/>
      <c r="K114" s="67"/>
      <c r="L114" s="67"/>
      <c r="M114" s="18">
        <f t="shared" si="71"/>
        <v>1456000</v>
      </c>
      <c r="N114" s="67"/>
      <c r="O114" s="67"/>
      <c r="P114" s="67"/>
      <c r="Q114" s="44">
        <f t="shared" si="69"/>
        <v>0</v>
      </c>
      <c r="R114" s="67"/>
      <c r="S114" s="67"/>
      <c r="T114" s="67"/>
      <c r="U114" s="67"/>
      <c r="V114" s="67"/>
      <c r="W114" s="67"/>
      <c r="X114" s="44">
        <f t="shared" si="70"/>
        <v>0</v>
      </c>
      <c r="Y114" s="44">
        <f t="shared" si="72"/>
        <v>1456000</v>
      </c>
      <c r="Z114" s="44">
        <f t="shared" si="73"/>
        <v>0</v>
      </c>
      <c r="AA114" s="44">
        <f t="shared" si="74"/>
        <v>0</v>
      </c>
      <c r="AB114" s="44">
        <f t="shared" si="75"/>
        <v>0</v>
      </c>
      <c r="AC114" s="44">
        <f t="shared" si="76"/>
        <v>0</v>
      </c>
      <c r="AD114" s="44">
        <f t="shared" si="77"/>
        <v>0</v>
      </c>
      <c r="AE114" s="44">
        <f t="shared" si="78"/>
        <v>0</v>
      </c>
      <c r="AF114" s="44">
        <f t="shared" si="79"/>
        <v>0</v>
      </c>
      <c r="AG114" s="44">
        <f t="shared" si="80"/>
        <v>0</v>
      </c>
      <c r="AH114" s="44">
        <f t="shared" si="81"/>
        <v>0</v>
      </c>
      <c r="AI114" s="44">
        <f t="shared" si="82"/>
        <v>1456000</v>
      </c>
    </row>
    <row r="115" spans="1:35" ht="20.25" customHeight="1">
      <c r="A115" s="166" t="s">
        <v>129</v>
      </c>
      <c r="B115" s="166"/>
      <c r="C115" s="18">
        <v>1456000</v>
      </c>
      <c r="D115" s="67"/>
      <c r="E115" s="67"/>
      <c r="F115" s="44">
        <f t="shared" si="68"/>
        <v>0</v>
      </c>
      <c r="G115" s="67"/>
      <c r="H115" s="67"/>
      <c r="I115" s="67"/>
      <c r="J115" s="67"/>
      <c r="K115" s="67"/>
      <c r="L115" s="67"/>
      <c r="M115" s="18">
        <f t="shared" si="71"/>
        <v>1456000</v>
      </c>
      <c r="N115" s="67"/>
      <c r="O115" s="67"/>
      <c r="P115" s="67"/>
      <c r="Q115" s="44">
        <f t="shared" si="69"/>
        <v>0</v>
      </c>
      <c r="R115" s="67"/>
      <c r="S115" s="67"/>
      <c r="T115" s="67"/>
      <c r="U115" s="67"/>
      <c r="V115" s="67"/>
      <c r="W115" s="67"/>
      <c r="X115" s="44">
        <f t="shared" si="70"/>
        <v>0</v>
      </c>
      <c r="Y115" s="44">
        <f t="shared" si="72"/>
        <v>1456000</v>
      </c>
      <c r="Z115" s="44">
        <f t="shared" si="73"/>
        <v>0</v>
      </c>
      <c r="AA115" s="44">
        <f t="shared" si="74"/>
        <v>0</v>
      </c>
      <c r="AB115" s="44">
        <f t="shared" si="75"/>
        <v>0</v>
      </c>
      <c r="AC115" s="44">
        <f t="shared" si="76"/>
        <v>0</v>
      </c>
      <c r="AD115" s="44">
        <f t="shared" si="77"/>
        <v>0</v>
      </c>
      <c r="AE115" s="44">
        <f t="shared" si="78"/>
        <v>0</v>
      </c>
      <c r="AF115" s="44">
        <f t="shared" si="79"/>
        <v>0</v>
      </c>
      <c r="AG115" s="44">
        <f t="shared" si="80"/>
        <v>0</v>
      </c>
      <c r="AH115" s="44">
        <f t="shared" si="81"/>
        <v>0</v>
      </c>
      <c r="AI115" s="44">
        <f t="shared" si="82"/>
        <v>1456000</v>
      </c>
    </row>
    <row r="116" spans="1:35" ht="30.75" customHeight="1">
      <c r="A116" s="3" t="s">
        <v>138</v>
      </c>
      <c r="B116" s="2" t="s">
        <v>139</v>
      </c>
      <c r="C116" s="18">
        <v>13400</v>
      </c>
      <c r="D116" s="67"/>
      <c r="E116" s="67"/>
      <c r="F116" s="44">
        <f t="shared" si="68"/>
        <v>0</v>
      </c>
      <c r="G116" s="67"/>
      <c r="H116" s="67"/>
      <c r="I116" s="67"/>
      <c r="J116" s="67"/>
      <c r="K116" s="67"/>
      <c r="L116" s="67"/>
      <c r="M116" s="18">
        <f t="shared" si="71"/>
        <v>13400</v>
      </c>
      <c r="N116" s="67"/>
      <c r="O116" s="67"/>
      <c r="P116" s="67"/>
      <c r="Q116" s="44">
        <f t="shared" si="69"/>
        <v>0</v>
      </c>
      <c r="R116" s="67"/>
      <c r="S116" s="67"/>
      <c r="T116" s="67"/>
      <c r="U116" s="67"/>
      <c r="V116" s="67"/>
      <c r="W116" s="67"/>
      <c r="X116" s="44">
        <f t="shared" si="70"/>
        <v>0</v>
      </c>
      <c r="Y116" s="44">
        <f t="shared" si="72"/>
        <v>13400</v>
      </c>
      <c r="Z116" s="44">
        <f t="shared" si="73"/>
        <v>0</v>
      </c>
      <c r="AA116" s="44">
        <f t="shared" si="74"/>
        <v>0</v>
      </c>
      <c r="AB116" s="44">
        <f t="shared" si="75"/>
        <v>0</v>
      </c>
      <c r="AC116" s="44">
        <f t="shared" si="76"/>
        <v>0</v>
      </c>
      <c r="AD116" s="44">
        <f t="shared" si="77"/>
        <v>0</v>
      </c>
      <c r="AE116" s="44">
        <f t="shared" si="78"/>
        <v>0</v>
      </c>
      <c r="AF116" s="44">
        <f t="shared" si="79"/>
        <v>0</v>
      </c>
      <c r="AG116" s="44">
        <f t="shared" si="80"/>
        <v>0</v>
      </c>
      <c r="AH116" s="44">
        <f t="shared" si="81"/>
        <v>0</v>
      </c>
      <c r="AI116" s="44">
        <f t="shared" si="82"/>
        <v>13400</v>
      </c>
    </row>
    <row r="117" spans="1:35" ht="17.25" customHeight="1">
      <c r="A117" s="165" t="s">
        <v>129</v>
      </c>
      <c r="B117" s="165"/>
      <c r="C117" s="18">
        <v>13400</v>
      </c>
      <c r="D117" s="67"/>
      <c r="E117" s="67"/>
      <c r="F117" s="44">
        <f t="shared" si="68"/>
        <v>0</v>
      </c>
      <c r="G117" s="67"/>
      <c r="H117" s="67"/>
      <c r="I117" s="67"/>
      <c r="J117" s="67"/>
      <c r="K117" s="67"/>
      <c r="L117" s="67"/>
      <c r="M117" s="18">
        <f t="shared" si="71"/>
        <v>13400</v>
      </c>
      <c r="N117" s="67"/>
      <c r="O117" s="67"/>
      <c r="P117" s="67"/>
      <c r="Q117" s="44">
        <f t="shared" si="69"/>
        <v>0</v>
      </c>
      <c r="R117" s="67"/>
      <c r="S117" s="67"/>
      <c r="T117" s="67"/>
      <c r="U117" s="67"/>
      <c r="V117" s="67"/>
      <c r="W117" s="67"/>
      <c r="X117" s="44">
        <f t="shared" si="70"/>
        <v>0</v>
      </c>
      <c r="Y117" s="44">
        <f t="shared" si="72"/>
        <v>13400</v>
      </c>
      <c r="Z117" s="44">
        <f t="shared" si="73"/>
        <v>0</v>
      </c>
      <c r="AA117" s="44">
        <f t="shared" si="74"/>
        <v>0</v>
      </c>
      <c r="AB117" s="44">
        <f t="shared" si="75"/>
        <v>0</v>
      </c>
      <c r="AC117" s="44">
        <f t="shared" si="76"/>
        <v>0</v>
      </c>
      <c r="AD117" s="44">
        <f t="shared" si="77"/>
        <v>0</v>
      </c>
      <c r="AE117" s="44">
        <f t="shared" si="78"/>
        <v>0</v>
      </c>
      <c r="AF117" s="44">
        <f t="shared" si="79"/>
        <v>0</v>
      </c>
      <c r="AG117" s="44">
        <f t="shared" si="80"/>
        <v>0</v>
      </c>
      <c r="AH117" s="44">
        <f t="shared" si="81"/>
        <v>0</v>
      </c>
      <c r="AI117" s="44">
        <f t="shared" si="82"/>
        <v>13400</v>
      </c>
    </row>
    <row r="118" spans="1:35" ht="21" customHeight="1">
      <c r="A118" s="29" t="s">
        <v>116</v>
      </c>
      <c r="B118" s="4" t="s">
        <v>41</v>
      </c>
      <c r="C118" s="18">
        <v>90582</v>
      </c>
      <c r="D118" s="67"/>
      <c r="E118" s="67"/>
      <c r="F118" s="44">
        <f t="shared" si="68"/>
        <v>0</v>
      </c>
      <c r="G118" s="67"/>
      <c r="H118" s="67"/>
      <c r="I118" s="67"/>
      <c r="J118" s="67"/>
      <c r="K118" s="67"/>
      <c r="L118" s="67"/>
      <c r="M118" s="18">
        <f t="shared" si="71"/>
        <v>90582</v>
      </c>
      <c r="N118" s="67">
        <v>300</v>
      </c>
      <c r="O118" s="67"/>
      <c r="P118" s="67"/>
      <c r="Q118" s="44">
        <f t="shared" si="69"/>
        <v>0</v>
      </c>
      <c r="R118" s="67"/>
      <c r="S118" s="67"/>
      <c r="T118" s="67"/>
      <c r="U118" s="67"/>
      <c r="V118" s="67"/>
      <c r="W118" s="67"/>
      <c r="X118" s="44">
        <f t="shared" si="70"/>
        <v>300</v>
      </c>
      <c r="Y118" s="44">
        <f t="shared" si="72"/>
        <v>90882</v>
      </c>
      <c r="Z118" s="44">
        <f t="shared" si="73"/>
        <v>0</v>
      </c>
      <c r="AA118" s="44">
        <f t="shared" si="74"/>
        <v>0</v>
      </c>
      <c r="AB118" s="44">
        <f t="shared" si="75"/>
        <v>0</v>
      </c>
      <c r="AC118" s="44">
        <f t="shared" si="76"/>
        <v>0</v>
      </c>
      <c r="AD118" s="44">
        <f t="shared" si="77"/>
        <v>0</v>
      </c>
      <c r="AE118" s="44">
        <f t="shared" si="78"/>
        <v>0</v>
      </c>
      <c r="AF118" s="44">
        <f t="shared" si="79"/>
        <v>0</v>
      </c>
      <c r="AG118" s="44">
        <f t="shared" si="80"/>
        <v>0</v>
      </c>
      <c r="AH118" s="44">
        <f t="shared" si="81"/>
        <v>0</v>
      </c>
      <c r="AI118" s="44">
        <f t="shared" si="82"/>
        <v>90882</v>
      </c>
    </row>
    <row r="119" spans="1:35" ht="21" customHeight="1">
      <c r="A119" s="105" t="s">
        <v>181</v>
      </c>
      <c r="B119" s="105"/>
      <c r="C119" s="18">
        <v>20350</v>
      </c>
      <c r="D119" s="67"/>
      <c r="E119" s="67"/>
      <c r="F119" s="44">
        <f>G119+J119</f>
        <v>0</v>
      </c>
      <c r="G119" s="67"/>
      <c r="H119" s="67"/>
      <c r="I119" s="67"/>
      <c r="J119" s="67"/>
      <c r="K119" s="67"/>
      <c r="L119" s="67"/>
      <c r="M119" s="18">
        <f>C119+F119</f>
        <v>20350</v>
      </c>
      <c r="N119" s="67"/>
      <c r="O119" s="67"/>
      <c r="P119" s="67"/>
      <c r="Q119" s="44"/>
      <c r="R119" s="67"/>
      <c r="S119" s="67"/>
      <c r="T119" s="67"/>
      <c r="U119" s="67"/>
      <c r="V119" s="67"/>
      <c r="W119" s="67"/>
      <c r="X119" s="44">
        <f t="shared" si="70"/>
        <v>0</v>
      </c>
      <c r="Y119" s="44">
        <f t="shared" si="72"/>
        <v>20350</v>
      </c>
      <c r="Z119" s="44">
        <f t="shared" si="73"/>
        <v>0</v>
      </c>
      <c r="AA119" s="44">
        <f t="shared" si="74"/>
        <v>0</v>
      </c>
      <c r="AB119" s="44">
        <f t="shared" si="75"/>
        <v>0</v>
      </c>
      <c r="AC119" s="44">
        <f t="shared" si="76"/>
        <v>0</v>
      </c>
      <c r="AD119" s="44">
        <f t="shared" si="77"/>
        <v>0</v>
      </c>
      <c r="AE119" s="44">
        <f t="shared" si="78"/>
        <v>0</v>
      </c>
      <c r="AF119" s="44">
        <f t="shared" si="79"/>
        <v>0</v>
      </c>
      <c r="AG119" s="44">
        <f t="shared" si="80"/>
        <v>0</v>
      </c>
      <c r="AH119" s="44">
        <f t="shared" si="81"/>
        <v>0</v>
      </c>
      <c r="AI119" s="44">
        <f t="shared" si="82"/>
        <v>20350</v>
      </c>
    </row>
    <row r="120" spans="1:35" ht="31.5" customHeight="1">
      <c r="A120" s="29" t="s">
        <v>176</v>
      </c>
      <c r="B120" s="4" t="s">
        <v>177</v>
      </c>
      <c r="C120" s="18">
        <v>268300</v>
      </c>
      <c r="D120" s="67"/>
      <c r="E120" s="67"/>
      <c r="F120" s="44">
        <f t="shared" si="68"/>
        <v>0</v>
      </c>
      <c r="G120" s="67"/>
      <c r="H120" s="67"/>
      <c r="I120" s="67"/>
      <c r="J120" s="67"/>
      <c r="K120" s="67"/>
      <c r="L120" s="67"/>
      <c r="M120" s="18">
        <f t="shared" si="71"/>
        <v>268300</v>
      </c>
      <c r="N120" s="67"/>
      <c r="O120" s="67"/>
      <c r="P120" s="67"/>
      <c r="Q120" s="44">
        <f t="shared" si="69"/>
        <v>0</v>
      </c>
      <c r="R120" s="67"/>
      <c r="S120" s="67"/>
      <c r="T120" s="67"/>
      <c r="U120" s="67"/>
      <c r="V120" s="67"/>
      <c r="W120" s="67"/>
      <c r="X120" s="44">
        <f t="shared" si="70"/>
        <v>0</v>
      </c>
      <c r="Y120" s="44">
        <f t="shared" si="72"/>
        <v>268300</v>
      </c>
      <c r="Z120" s="44">
        <f t="shared" si="73"/>
        <v>0</v>
      </c>
      <c r="AA120" s="44">
        <f t="shared" si="74"/>
        <v>0</v>
      </c>
      <c r="AB120" s="44">
        <f t="shared" si="75"/>
        <v>0</v>
      </c>
      <c r="AC120" s="44">
        <f t="shared" si="76"/>
        <v>0</v>
      </c>
      <c r="AD120" s="44">
        <f t="shared" si="77"/>
        <v>0</v>
      </c>
      <c r="AE120" s="44">
        <f t="shared" si="78"/>
        <v>0</v>
      </c>
      <c r="AF120" s="44">
        <f t="shared" si="79"/>
        <v>0</v>
      </c>
      <c r="AG120" s="44">
        <f t="shared" si="80"/>
        <v>0</v>
      </c>
      <c r="AH120" s="44">
        <f t="shared" si="81"/>
        <v>0</v>
      </c>
      <c r="AI120" s="44">
        <f t="shared" si="82"/>
        <v>268300</v>
      </c>
    </row>
    <row r="121" spans="1:35" ht="31.5" customHeight="1" hidden="1">
      <c r="A121" s="166" t="s">
        <v>129</v>
      </c>
      <c r="B121" s="166"/>
      <c r="C121" s="18"/>
      <c r="D121" s="67"/>
      <c r="E121" s="67"/>
      <c r="F121" s="44">
        <f>G121+J121</f>
        <v>0</v>
      </c>
      <c r="G121" s="67"/>
      <c r="H121" s="67"/>
      <c r="I121" s="67"/>
      <c r="J121" s="67"/>
      <c r="K121" s="67"/>
      <c r="L121" s="67"/>
      <c r="M121" s="18">
        <f>C121+F121</f>
        <v>0</v>
      </c>
      <c r="N121" s="67"/>
      <c r="O121" s="67"/>
      <c r="P121" s="67"/>
      <c r="Q121" s="44">
        <f>R121+U121</f>
        <v>0</v>
      </c>
      <c r="R121" s="67"/>
      <c r="S121" s="67"/>
      <c r="T121" s="67"/>
      <c r="U121" s="67"/>
      <c r="V121" s="67"/>
      <c r="W121" s="67"/>
      <c r="X121" s="44">
        <f>N121+Q121</f>
        <v>0</v>
      </c>
      <c r="Y121" s="44">
        <f t="shared" si="72"/>
        <v>0</v>
      </c>
      <c r="Z121" s="44">
        <f t="shared" si="73"/>
        <v>0</v>
      </c>
      <c r="AA121" s="44">
        <f t="shared" si="74"/>
        <v>0</v>
      </c>
      <c r="AB121" s="44">
        <f t="shared" si="75"/>
        <v>0</v>
      </c>
      <c r="AC121" s="44">
        <f t="shared" si="76"/>
        <v>0</v>
      </c>
      <c r="AD121" s="44">
        <f t="shared" si="77"/>
        <v>0</v>
      </c>
      <c r="AE121" s="44">
        <f t="shared" si="78"/>
        <v>0</v>
      </c>
      <c r="AF121" s="44">
        <f t="shared" si="79"/>
        <v>0</v>
      </c>
      <c r="AG121" s="44">
        <f t="shared" si="80"/>
        <v>0</v>
      </c>
      <c r="AH121" s="44">
        <f t="shared" si="81"/>
        <v>0</v>
      </c>
      <c r="AI121" s="44">
        <f t="shared" si="82"/>
        <v>0</v>
      </c>
    </row>
    <row r="122" spans="1:35" ht="15.75" customHeight="1">
      <c r="A122" s="105" t="s">
        <v>130</v>
      </c>
      <c r="B122" s="105"/>
      <c r="C122" s="18">
        <v>268300</v>
      </c>
      <c r="D122" s="67"/>
      <c r="E122" s="67"/>
      <c r="F122" s="44">
        <f t="shared" si="68"/>
        <v>0</v>
      </c>
      <c r="G122" s="67"/>
      <c r="H122" s="67"/>
      <c r="I122" s="67"/>
      <c r="J122" s="67"/>
      <c r="K122" s="67"/>
      <c r="L122" s="67"/>
      <c r="M122" s="18">
        <f t="shared" si="71"/>
        <v>268300</v>
      </c>
      <c r="N122" s="67"/>
      <c r="O122" s="67"/>
      <c r="P122" s="67"/>
      <c r="Q122" s="44">
        <f t="shared" si="69"/>
        <v>0</v>
      </c>
      <c r="R122" s="67"/>
      <c r="S122" s="67"/>
      <c r="T122" s="67"/>
      <c r="U122" s="67"/>
      <c r="V122" s="67"/>
      <c r="W122" s="67"/>
      <c r="X122" s="44">
        <f t="shared" si="70"/>
        <v>0</v>
      </c>
      <c r="Y122" s="44">
        <f t="shared" si="72"/>
        <v>268300</v>
      </c>
      <c r="Z122" s="44">
        <f t="shared" si="73"/>
        <v>0</v>
      </c>
      <c r="AA122" s="44">
        <f t="shared" si="74"/>
        <v>0</v>
      </c>
      <c r="AB122" s="44">
        <f t="shared" si="75"/>
        <v>0</v>
      </c>
      <c r="AC122" s="44">
        <f t="shared" si="76"/>
        <v>0</v>
      </c>
      <c r="AD122" s="44">
        <f t="shared" si="77"/>
        <v>0</v>
      </c>
      <c r="AE122" s="44">
        <f t="shared" si="78"/>
        <v>0</v>
      </c>
      <c r="AF122" s="44">
        <f t="shared" si="79"/>
        <v>0</v>
      </c>
      <c r="AG122" s="44">
        <f t="shared" si="80"/>
        <v>0</v>
      </c>
      <c r="AH122" s="44">
        <f t="shared" si="81"/>
        <v>0</v>
      </c>
      <c r="AI122" s="44">
        <f t="shared" si="82"/>
        <v>268300</v>
      </c>
    </row>
    <row r="123" spans="1:35" ht="30" customHeight="1">
      <c r="A123" s="29" t="s">
        <v>174</v>
      </c>
      <c r="B123" s="4" t="s">
        <v>175</v>
      </c>
      <c r="C123" s="18">
        <v>25000</v>
      </c>
      <c r="D123" s="67"/>
      <c r="E123" s="67"/>
      <c r="F123" s="44">
        <f t="shared" si="68"/>
        <v>0</v>
      </c>
      <c r="G123" s="67"/>
      <c r="H123" s="67"/>
      <c r="I123" s="67"/>
      <c r="J123" s="67"/>
      <c r="K123" s="67"/>
      <c r="L123" s="67"/>
      <c r="M123" s="18">
        <f t="shared" si="71"/>
        <v>25000</v>
      </c>
      <c r="N123" s="67"/>
      <c r="O123" s="67"/>
      <c r="P123" s="67"/>
      <c r="Q123" s="44">
        <f t="shared" si="69"/>
        <v>0</v>
      </c>
      <c r="R123" s="67"/>
      <c r="S123" s="67"/>
      <c r="T123" s="67"/>
      <c r="U123" s="67"/>
      <c r="V123" s="67"/>
      <c r="W123" s="67"/>
      <c r="X123" s="44">
        <f t="shared" si="70"/>
        <v>0</v>
      </c>
      <c r="Y123" s="44">
        <f t="shared" si="72"/>
        <v>25000</v>
      </c>
      <c r="Z123" s="44">
        <f t="shared" si="73"/>
        <v>0</v>
      </c>
      <c r="AA123" s="44">
        <f t="shared" si="74"/>
        <v>0</v>
      </c>
      <c r="AB123" s="44">
        <f t="shared" si="75"/>
        <v>0</v>
      </c>
      <c r="AC123" s="44">
        <f t="shared" si="76"/>
        <v>0</v>
      </c>
      <c r="AD123" s="44">
        <f t="shared" si="77"/>
        <v>0</v>
      </c>
      <c r="AE123" s="44">
        <f t="shared" si="78"/>
        <v>0</v>
      </c>
      <c r="AF123" s="44">
        <f t="shared" si="79"/>
        <v>0</v>
      </c>
      <c r="AG123" s="44">
        <f t="shared" si="80"/>
        <v>0</v>
      </c>
      <c r="AH123" s="44">
        <f t="shared" si="81"/>
        <v>0</v>
      </c>
      <c r="AI123" s="44">
        <f t="shared" si="82"/>
        <v>25000</v>
      </c>
    </row>
    <row r="124" spans="1:35" ht="15.75" customHeight="1">
      <c r="A124" s="105" t="s">
        <v>181</v>
      </c>
      <c r="B124" s="105"/>
      <c r="C124" s="18">
        <v>25000</v>
      </c>
      <c r="D124" s="67"/>
      <c r="E124" s="67"/>
      <c r="F124" s="44">
        <f t="shared" si="68"/>
        <v>0</v>
      </c>
      <c r="G124" s="67"/>
      <c r="H124" s="67"/>
      <c r="I124" s="67"/>
      <c r="J124" s="67"/>
      <c r="K124" s="67"/>
      <c r="L124" s="67"/>
      <c r="M124" s="18">
        <f t="shared" si="71"/>
        <v>25000</v>
      </c>
      <c r="N124" s="67"/>
      <c r="O124" s="67"/>
      <c r="P124" s="67"/>
      <c r="Q124" s="44">
        <f t="shared" si="69"/>
        <v>0</v>
      </c>
      <c r="R124" s="67"/>
      <c r="S124" s="67"/>
      <c r="T124" s="67"/>
      <c r="U124" s="67"/>
      <c r="V124" s="67"/>
      <c r="W124" s="67"/>
      <c r="X124" s="44">
        <f t="shared" si="70"/>
        <v>0</v>
      </c>
      <c r="Y124" s="44">
        <f t="shared" si="72"/>
        <v>25000</v>
      </c>
      <c r="Z124" s="44">
        <f t="shared" si="73"/>
        <v>0</v>
      </c>
      <c r="AA124" s="44">
        <f t="shared" si="74"/>
        <v>0</v>
      </c>
      <c r="AB124" s="44">
        <f t="shared" si="75"/>
        <v>0</v>
      </c>
      <c r="AC124" s="44">
        <f t="shared" si="76"/>
        <v>0</v>
      </c>
      <c r="AD124" s="44">
        <f t="shared" si="77"/>
        <v>0</v>
      </c>
      <c r="AE124" s="44">
        <f t="shared" si="78"/>
        <v>0</v>
      </c>
      <c r="AF124" s="44">
        <f t="shared" si="79"/>
        <v>0</v>
      </c>
      <c r="AG124" s="44">
        <f t="shared" si="80"/>
        <v>0</v>
      </c>
      <c r="AH124" s="44">
        <f t="shared" si="81"/>
        <v>0</v>
      </c>
      <c r="AI124" s="44">
        <f t="shared" si="82"/>
        <v>25000</v>
      </c>
    </row>
    <row r="125" spans="1:35" ht="15.75">
      <c r="A125" s="29" t="s">
        <v>121</v>
      </c>
      <c r="B125" s="4" t="s">
        <v>185</v>
      </c>
      <c r="C125" s="18">
        <v>3193898</v>
      </c>
      <c r="D125" s="67">
        <v>2241725</v>
      </c>
      <c r="E125" s="67">
        <v>66379</v>
      </c>
      <c r="F125" s="44">
        <f t="shared" si="68"/>
        <v>70642</v>
      </c>
      <c r="G125" s="67">
        <v>59648</v>
      </c>
      <c r="H125" s="67">
        <v>43749</v>
      </c>
      <c r="I125" s="67"/>
      <c r="J125" s="67">
        <v>10994</v>
      </c>
      <c r="K125" s="67">
        <v>10994</v>
      </c>
      <c r="L125" s="67"/>
      <c r="M125" s="18">
        <f t="shared" si="71"/>
        <v>3264540</v>
      </c>
      <c r="N125" s="67"/>
      <c r="O125" s="67"/>
      <c r="P125" s="67"/>
      <c r="Q125" s="44">
        <f t="shared" si="69"/>
        <v>0</v>
      </c>
      <c r="R125" s="67"/>
      <c r="S125" s="67"/>
      <c r="T125" s="67"/>
      <c r="U125" s="67"/>
      <c r="V125" s="67"/>
      <c r="W125" s="67"/>
      <c r="X125" s="44">
        <f t="shared" si="70"/>
        <v>0</v>
      </c>
      <c r="Y125" s="44">
        <f t="shared" si="72"/>
        <v>3193898</v>
      </c>
      <c r="Z125" s="44">
        <f t="shared" si="73"/>
        <v>2241725</v>
      </c>
      <c r="AA125" s="44">
        <f t="shared" si="74"/>
        <v>66379</v>
      </c>
      <c r="AB125" s="44">
        <f t="shared" si="75"/>
        <v>70642</v>
      </c>
      <c r="AC125" s="44">
        <f t="shared" si="76"/>
        <v>59648</v>
      </c>
      <c r="AD125" s="44">
        <f t="shared" si="77"/>
        <v>43749</v>
      </c>
      <c r="AE125" s="44">
        <f t="shared" si="78"/>
        <v>0</v>
      </c>
      <c r="AF125" s="44">
        <f t="shared" si="79"/>
        <v>10994</v>
      </c>
      <c r="AG125" s="44">
        <f t="shared" si="80"/>
        <v>10994</v>
      </c>
      <c r="AH125" s="44">
        <f t="shared" si="81"/>
        <v>0</v>
      </c>
      <c r="AI125" s="44">
        <f t="shared" si="82"/>
        <v>3264540</v>
      </c>
    </row>
    <row r="126" spans="1:35" ht="48.75" customHeight="1">
      <c r="A126" s="29" t="s">
        <v>201</v>
      </c>
      <c r="B126" s="4" t="s">
        <v>202</v>
      </c>
      <c r="C126" s="18">
        <v>75200</v>
      </c>
      <c r="D126" s="67"/>
      <c r="E126" s="67"/>
      <c r="F126" s="44">
        <f>G126+J126</f>
        <v>0</v>
      </c>
      <c r="G126" s="67"/>
      <c r="H126" s="67"/>
      <c r="I126" s="67"/>
      <c r="J126" s="67"/>
      <c r="K126" s="67"/>
      <c r="L126" s="67"/>
      <c r="M126" s="18">
        <f>C126+F126</f>
        <v>75200</v>
      </c>
      <c r="N126" s="67"/>
      <c r="O126" s="67"/>
      <c r="P126" s="67"/>
      <c r="Q126" s="44">
        <f>R126+U126</f>
        <v>0</v>
      </c>
      <c r="R126" s="67"/>
      <c r="S126" s="67"/>
      <c r="T126" s="67"/>
      <c r="U126" s="67"/>
      <c r="V126" s="67"/>
      <c r="W126" s="67"/>
      <c r="X126" s="44">
        <f>N126+Q126</f>
        <v>0</v>
      </c>
      <c r="Y126" s="44">
        <f t="shared" si="72"/>
        <v>75200</v>
      </c>
      <c r="Z126" s="44">
        <f t="shared" si="73"/>
        <v>0</v>
      </c>
      <c r="AA126" s="44">
        <f t="shared" si="74"/>
        <v>0</v>
      </c>
      <c r="AB126" s="44">
        <f t="shared" si="75"/>
        <v>0</v>
      </c>
      <c r="AC126" s="44">
        <f t="shared" si="76"/>
        <v>0</v>
      </c>
      <c r="AD126" s="44">
        <f t="shared" si="77"/>
        <v>0</v>
      </c>
      <c r="AE126" s="44">
        <f t="shared" si="78"/>
        <v>0</v>
      </c>
      <c r="AF126" s="44">
        <f t="shared" si="79"/>
        <v>0</v>
      </c>
      <c r="AG126" s="44">
        <f t="shared" si="80"/>
        <v>0</v>
      </c>
      <c r="AH126" s="44">
        <f t="shared" si="81"/>
        <v>0</v>
      </c>
      <c r="AI126" s="44">
        <f t="shared" si="82"/>
        <v>75200</v>
      </c>
    </row>
    <row r="127" spans="1:35" ht="49.5" customHeight="1">
      <c r="A127" s="29" t="s">
        <v>122</v>
      </c>
      <c r="B127" s="4" t="s">
        <v>137</v>
      </c>
      <c r="C127" s="18">
        <v>15238</v>
      </c>
      <c r="D127" s="67"/>
      <c r="E127" s="67"/>
      <c r="F127" s="44">
        <f t="shared" si="68"/>
        <v>0</v>
      </c>
      <c r="G127" s="67"/>
      <c r="H127" s="67"/>
      <c r="I127" s="67"/>
      <c r="J127" s="67"/>
      <c r="K127" s="67"/>
      <c r="L127" s="67"/>
      <c r="M127" s="18">
        <f t="shared" si="71"/>
        <v>15238</v>
      </c>
      <c r="N127" s="67"/>
      <c r="O127" s="67"/>
      <c r="P127" s="67"/>
      <c r="Q127" s="44">
        <f t="shared" si="69"/>
        <v>0</v>
      </c>
      <c r="R127" s="67"/>
      <c r="S127" s="67"/>
      <c r="T127" s="67"/>
      <c r="U127" s="67"/>
      <c r="V127" s="67"/>
      <c r="W127" s="67"/>
      <c r="X127" s="44">
        <f t="shared" si="70"/>
        <v>0</v>
      </c>
      <c r="Y127" s="44">
        <f t="shared" si="72"/>
        <v>15238</v>
      </c>
      <c r="Z127" s="44">
        <f t="shared" si="73"/>
        <v>0</v>
      </c>
      <c r="AA127" s="44">
        <f t="shared" si="74"/>
        <v>0</v>
      </c>
      <c r="AB127" s="44">
        <f t="shared" si="75"/>
        <v>0</v>
      </c>
      <c r="AC127" s="44">
        <f t="shared" si="76"/>
        <v>0</v>
      </c>
      <c r="AD127" s="44">
        <f t="shared" si="77"/>
        <v>0</v>
      </c>
      <c r="AE127" s="44">
        <f t="shared" si="78"/>
        <v>0</v>
      </c>
      <c r="AF127" s="44">
        <f t="shared" si="79"/>
        <v>0</v>
      </c>
      <c r="AG127" s="44">
        <f t="shared" si="80"/>
        <v>0</v>
      </c>
      <c r="AH127" s="44">
        <f t="shared" si="81"/>
        <v>0</v>
      </c>
      <c r="AI127" s="44">
        <f t="shared" si="82"/>
        <v>15238</v>
      </c>
    </row>
    <row r="128" spans="1:35" ht="23.25" customHeight="1">
      <c r="A128" s="29" t="s">
        <v>123</v>
      </c>
      <c r="B128" s="4" t="s">
        <v>16</v>
      </c>
      <c r="C128" s="18">
        <v>4000</v>
      </c>
      <c r="D128" s="67"/>
      <c r="E128" s="67"/>
      <c r="F128" s="44">
        <f t="shared" si="68"/>
        <v>0</v>
      </c>
      <c r="G128" s="67"/>
      <c r="H128" s="67"/>
      <c r="I128" s="67"/>
      <c r="J128" s="67"/>
      <c r="K128" s="67"/>
      <c r="L128" s="67"/>
      <c r="M128" s="18">
        <f t="shared" si="71"/>
        <v>4000</v>
      </c>
      <c r="N128" s="67"/>
      <c r="O128" s="67"/>
      <c r="P128" s="67"/>
      <c r="Q128" s="44">
        <f t="shared" si="69"/>
        <v>0</v>
      </c>
      <c r="R128" s="67"/>
      <c r="S128" s="67"/>
      <c r="T128" s="67"/>
      <c r="U128" s="67"/>
      <c r="V128" s="67"/>
      <c r="W128" s="67"/>
      <c r="X128" s="44">
        <f t="shared" si="70"/>
        <v>0</v>
      </c>
      <c r="Y128" s="44">
        <f t="shared" si="72"/>
        <v>4000</v>
      </c>
      <c r="Z128" s="44">
        <f t="shared" si="73"/>
        <v>0</v>
      </c>
      <c r="AA128" s="44">
        <f t="shared" si="74"/>
        <v>0</v>
      </c>
      <c r="AB128" s="44">
        <f t="shared" si="75"/>
        <v>0</v>
      </c>
      <c r="AC128" s="44">
        <f t="shared" si="76"/>
        <v>0</v>
      </c>
      <c r="AD128" s="44">
        <f t="shared" si="77"/>
        <v>0</v>
      </c>
      <c r="AE128" s="44">
        <f t="shared" si="78"/>
        <v>0</v>
      </c>
      <c r="AF128" s="44">
        <f t="shared" si="79"/>
        <v>0</v>
      </c>
      <c r="AG128" s="44">
        <f t="shared" si="80"/>
        <v>0</v>
      </c>
      <c r="AH128" s="44">
        <f t="shared" si="81"/>
        <v>0</v>
      </c>
      <c r="AI128" s="44">
        <f t="shared" si="82"/>
        <v>4000</v>
      </c>
    </row>
    <row r="129" spans="1:35" ht="23.25" customHeight="1">
      <c r="A129" s="29" t="s">
        <v>124</v>
      </c>
      <c r="B129" s="4" t="s">
        <v>43</v>
      </c>
      <c r="C129" s="18">
        <v>11200</v>
      </c>
      <c r="D129" s="67"/>
      <c r="E129" s="67"/>
      <c r="F129" s="44">
        <f t="shared" si="68"/>
        <v>0</v>
      </c>
      <c r="G129" s="67"/>
      <c r="H129" s="67"/>
      <c r="I129" s="67"/>
      <c r="J129" s="67"/>
      <c r="K129" s="67"/>
      <c r="L129" s="67"/>
      <c r="M129" s="18">
        <f t="shared" si="71"/>
        <v>11200</v>
      </c>
      <c r="N129" s="67"/>
      <c r="O129" s="67"/>
      <c r="P129" s="67"/>
      <c r="Q129" s="44">
        <f t="shared" si="69"/>
        <v>0</v>
      </c>
      <c r="R129" s="67"/>
      <c r="S129" s="67"/>
      <c r="T129" s="67"/>
      <c r="U129" s="67"/>
      <c r="V129" s="67"/>
      <c r="W129" s="67"/>
      <c r="X129" s="44">
        <f t="shared" si="70"/>
        <v>0</v>
      </c>
      <c r="Y129" s="44">
        <f t="shared" si="72"/>
        <v>11200</v>
      </c>
      <c r="Z129" s="44">
        <f t="shared" si="73"/>
        <v>0</v>
      </c>
      <c r="AA129" s="44">
        <f t="shared" si="74"/>
        <v>0</v>
      </c>
      <c r="AB129" s="44">
        <f t="shared" si="75"/>
        <v>0</v>
      </c>
      <c r="AC129" s="44">
        <f t="shared" si="76"/>
        <v>0</v>
      </c>
      <c r="AD129" s="44">
        <f t="shared" si="77"/>
        <v>0</v>
      </c>
      <c r="AE129" s="44">
        <f t="shared" si="78"/>
        <v>0</v>
      </c>
      <c r="AF129" s="44">
        <f t="shared" si="79"/>
        <v>0</v>
      </c>
      <c r="AG129" s="44">
        <f t="shared" si="80"/>
        <v>0</v>
      </c>
      <c r="AH129" s="44">
        <f t="shared" si="81"/>
        <v>0</v>
      </c>
      <c r="AI129" s="44">
        <f t="shared" si="82"/>
        <v>11200</v>
      </c>
    </row>
    <row r="130" spans="1:35" ht="15.75">
      <c r="A130" s="136" t="s">
        <v>132</v>
      </c>
      <c r="B130" s="137"/>
      <c r="C130" s="18">
        <v>11200</v>
      </c>
      <c r="D130" s="67"/>
      <c r="E130" s="67"/>
      <c r="F130" s="44">
        <f t="shared" si="68"/>
        <v>0</v>
      </c>
      <c r="G130" s="67"/>
      <c r="H130" s="67"/>
      <c r="I130" s="67"/>
      <c r="J130" s="67"/>
      <c r="K130" s="67"/>
      <c r="L130" s="67"/>
      <c r="M130" s="18">
        <f t="shared" si="71"/>
        <v>11200</v>
      </c>
      <c r="N130" s="67"/>
      <c r="O130" s="67"/>
      <c r="P130" s="67"/>
      <c r="Q130" s="44">
        <f t="shared" si="69"/>
        <v>0</v>
      </c>
      <c r="R130" s="67"/>
      <c r="S130" s="67"/>
      <c r="T130" s="67"/>
      <c r="U130" s="67"/>
      <c r="V130" s="67"/>
      <c r="W130" s="67"/>
      <c r="X130" s="44">
        <f t="shared" si="70"/>
        <v>0</v>
      </c>
      <c r="Y130" s="44">
        <f t="shared" si="72"/>
        <v>11200</v>
      </c>
      <c r="Z130" s="44">
        <f t="shared" si="73"/>
        <v>0</v>
      </c>
      <c r="AA130" s="44">
        <f t="shared" si="74"/>
        <v>0</v>
      </c>
      <c r="AB130" s="44">
        <f t="shared" si="75"/>
        <v>0</v>
      </c>
      <c r="AC130" s="44">
        <f t="shared" si="76"/>
        <v>0</v>
      </c>
      <c r="AD130" s="44">
        <f t="shared" si="77"/>
        <v>0</v>
      </c>
      <c r="AE130" s="44">
        <f t="shared" si="78"/>
        <v>0</v>
      </c>
      <c r="AF130" s="44">
        <f t="shared" si="79"/>
        <v>0</v>
      </c>
      <c r="AG130" s="44">
        <f t="shared" si="80"/>
        <v>0</v>
      </c>
      <c r="AH130" s="44">
        <f t="shared" si="81"/>
        <v>0</v>
      </c>
      <c r="AI130" s="44">
        <f t="shared" si="82"/>
        <v>11200</v>
      </c>
    </row>
    <row r="131" spans="1:35" ht="30.75" customHeight="1">
      <c r="A131" s="29" t="s">
        <v>125</v>
      </c>
      <c r="B131" s="4" t="s">
        <v>44</v>
      </c>
      <c r="C131" s="18">
        <v>3730000</v>
      </c>
      <c r="D131" s="67"/>
      <c r="E131" s="67"/>
      <c r="F131" s="44">
        <f t="shared" si="68"/>
        <v>0</v>
      </c>
      <c r="G131" s="67"/>
      <c r="H131" s="67"/>
      <c r="I131" s="67"/>
      <c r="J131" s="67"/>
      <c r="K131" s="67"/>
      <c r="L131" s="67"/>
      <c r="M131" s="18">
        <f t="shared" si="71"/>
        <v>3730000</v>
      </c>
      <c r="N131" s="67"/>
      <c r="O131" s="67"/>
      <c r="P131" s="67"/>
      <c r="Q131" s="44">
        <f t="shared" si="69"/>
        <v>0</v>
      </c>
      <c r="R131" s="67"/>
      <c r="S131" s="67"/>
      <c r="T131" s="67"/>
      <c r="U131" s="67"/>
      <c r="V131" s="67"/>
      <c r="W131" s="67"/>
      <c r="X131" s="44">
        <f t="shared" si="70"/>
        <v>0</v>
      </c>
      <c r="Y131" s="44">
        <f t="shared" si="72"/>
        <v>3730000</v>
      </c>
      <c r="Z131" s="44">
        <f t="shared" si="73"/>
        <v>0</v>
      </c>
      <c r="AA131" s="44">
        <f t="shared" si="74"/>
        <v>0</v>
      </c>
      <c r="AB131" s="44">
        <f t="shared" si="75"/>
        <v>0</v>
      </c>
      <c r="AC131" s="44">
        <f t="shared" si="76"/>
        <v>0</v>
      </c>
      <c r="AD131" s="44">
        <f t="shared" si="77"/>
        <v>0</v>
      </c>
      <c r="AE131" s="44">
        <f t="shared" si="78"/>
        <v>0</v>
      </c>
      <c r="AF131" s="44">
        <f t="shared" si="79"/>
        <v>0</v>
      </c>
      <c r="AG131" s="44">
        <f t="shared" si="80"/>
        <v>0</v>
      </c>
      <c r="AH131" s="44">
        <f t="shared" si="81"/>
        <v>0</v>
      </c>
      <c r="AI131" s="44">
        <f t="shared" si="82"/>
        <v>3730000</v>
      </c>
    </row>
    <row r="132" spans="1:35" ht="17.25" customHeight="1">
      <c r="A132" s="136" t="s">
        <v>131</v>
      </c>
      <c r="B132" s="137"/>
      <c r="C132" s="18">
        <v>3730000</v>
      </c>
      <c r="D132" s="67"/>
      <c r="E132" s="67"/>
      <c r="F132" s="44">
        <f t="shared" si="68"/>
        <v>0</v>
      </c>
      <c r="G132" s="67"/>
      <c r="H132" s="67"/>
      <c r="I132" s="67"/>
      <c r="J132" s="67"/>
      <c r="K132" s="67"/>
      <c r="L132" s="67"/>
      <c r="M132" s="18">
        <f t="shared" si="71"/>
        <v>3730000</v>
      </c>
      <c r="N132" s="67"/>
      <c r="O132" s="67"/>
      <c r="P132" s="67"/>
      <c r="Q132" s="44">
        <f t="shared" si="69"/>
        <v>0</v>
      </c>
      <c r="R132" s="67"/>
      <c r="S132" s="67"/>
      <c r="T132" s="67"/>
      <c r="U132" s="67"/>
      <c r="V132" s="67"/>
      <c r="W132" s="67"/>
      <c r="X132" s="44">
        <f t="shared" si="70"/>
        <v>0</v>
      </c>
      <c r="Y132" s="44">
        <f t="shared" si="72"/>
        <v>3730000</v>
      </c>
      <c r="Z132" s="44">
        <f t="shared" si="73"/>
        <v>0</v>
      </c>
      <c r="AA132" s="44">
        <f t="shared" si="74"/>
        <v>0</v>
      </c>
      <c r="AB132" s="44">
        <f t="shared" si="75"/>
        <v>0</v>
      </c>
      <c r="AC132" s="44">
        <f t="shared" si="76"/>
        <v>0</v>
      </c>
      <c r="AD132" s="44">
        <f t="shared" si="77"/>
        <v>0</v>
      </c>
      <c r="AE132" s="44">
        <f t="shared" si="78"/>
        <v>0</v>
      </c>
      <c r="AF132" s="44">
        <f t="shared" si="79"/>
        <v>0</v>
      </c>
      <c r="AG132" s="44">
        <f t="shared" si="80"/>
        <v>0</v>
      </c>
      <c r="AH132" s="44">
        <f t="shared" si="81"/>
        <v>0</v>
      </c>
      <c r="AI132" s="44">
        <f t="shared" si="82"/>
        <v>3730000</v>
      </c>
    </row>
    <row r="133" spans="1:35" ht="30">
      <c r="A133" s="29" t="s">
        <v>126</v>
      </c>
      <c r="B133" s="4" t="s">
        <v>45</v>
      </c>
      <c r="C133" s="18">
        <v>3600</v>
      </c>
      <c r="D133" s="67"/>
      <c r="E133" s="67"/>
      <c r="F133" s="44">
        <f t="shared" si="68"/>
        <v>0</v>
      </c>
      <c r="G133" s="67"/>
      <c r="H133" s="67"/>
      <c r="I133" s="67"/>
      <c r="J133" s="67"/>
      <c r="K133" s="67"/>
      <c r="L133" s="67"/>
      <c r="M133" s="18">
        <f t="shared" si="71"/>
        <v>3600</v>
      </c>
      <c r="N133" s="67"/>
      <c r="O133" s="67"/>
      <c r="P133" s="67"/>
      <c r="Q133" s="44">
        <f t="shared" si="69"/>
        <v>0</v>
      </c>
      <c r="R133" s="67"/>
      <c r="S133" s="67"/>
      <c r="T133" s="67"/>
      <c r="U133" s="67"/>
      <c r="V133" s="67"/>
      <c r="W133" s="67"/>
      <c r="X133" s="44">
        <f t="shared" si="70"/>
        <v>0</v>
      </c>
      <c r="Y133" s="44">
        <f t="shared" si="72"/>
        <v>3600</v>
      </c>
      <c r="Z133" s="44">
        <f t="shared" si="73"/>
        <v>0</v>
      </c>
      <c r="AA133" s="44">
        <f t="shared" si="74"/>
        <v>0</v>
      </c>
      <c r="AB133" s="44">
        <f t="shared" si="75"/>
        <v>0</v>
      </c>
      <c r="AC133" s="44">
        <f t="shared" si="76"/>
        <v>0</v>
      </c>
      <c r="AD133" s="44">
        <f t="shared" si="77"/>
        <v>0</v>
      </c>
      <c r="AE133" s="44">
        <f t="shared" si="78"/>
        <v>0</v>
      </c>
      <c r="AF133" s="44">
        <f t="shared" si="79"/>
        <v>0</v>
      </c>
      <c r="AG133" s="44">
        <f t="shared" si="80"/>
        <v>0</v>
      </c>
      <c r="AH133" s="44">
        <f t="shared" si="81"/>
        <v>0</v>
      </c>
      <c r="AI133" s="44">
        <f t="shared" si="82"/>
        <v>3600</v>
      </c>
    </row>
    <row r="134" spans="1:35" ht="20.25" customHeight="1">
      <c r="A134" s="136" t="s">
        <v>132</v>
      </c>
      <c r="B134" s="137"/>
      <c r="C134" s="18">
        <v>3600</v>
      </c>
      <c r="D134" s="67"/>
      <c r="E134" s="67"/>
      <c r="F134" s="44">
        <f t="shared" si="68"/>
        <v>0</v>
      </c>
      <c r="G134" s="67"/>
      <c r="H134" s="67"/>
      <c r="I134" s="67"/>
      <c r="J134" s="67"/>
      <c r="K134" s="67"/>
      <c r="L134" s="67"/>
      <c r="M134" s="18">
        <f t="shared" si="71"/>
        <v>3600</v>
      </c>
      <c r="N134" s="67"/>
      <c r="O134" s="67"/>
      <c r="P134" s="67"/>
      <c r="Q134" s="44">
        <f t="shared" si="69"/>
        <v>0</v>
      </c>
      <c r="R134" s="67"/>
      <c r="S134" s="67"/>
      <c r="T134" s="67"/>
      <c r="U134" s="67"/>
      <c r="V134" s="67"/>
      <c r="W134" s="67"/>
      <c r="X134" s="44">
        <f t="shared" si="70"/>
        <v>0</v>
      </c>
      <c r="Y134" s="44">
        <f t="shared" si="72"/>
        <v>3600</v>
      </c>
      <c r="Z134" s="44">
        <f t="shared" si="73"/>
        <v>0</v>
      </c>
      <c r="AA134" s="44">
        <f t="shared" si="74"/>
        <v>0</v>
      </c>
      <c r="AB134" s="44">
        <f t="shared" si="75"/>
        <v>0</v>
      </c>
      <c r="AC134" s="44">
        <f t="shared" si="76"/>
        <v>0</v>
      </c>
      <c r="AD134" s="44">
        <f t="shared" si="77"/>
        <v>0</v>
      </c>
      <c r="AE134" s="44">
        <f t="shared" si="78"/>
        <v>0</v>
      </c>
      <c r="AF134" s="44">
        <f t="shared" si="79"/>
        <v>0</v>
      </c>
      <c r="AG134" s="44">
        <f t="shared" si="80"/>
        <v>0</v>
      </c>
      <c r="AH134" s="44">
        <f t="shared" si="81"/>
        <v>0</v>
      </c>
      <c r="AI134" s="44">
        <f t="shared" si="82"/>
        <v>3600</v>
      </c>
    </row>
    <row r="135" spans="1:35" ht="15.75">
      <c r="A135" s="29" t="s">
        <v>127</v>
      </c>
      <c r="B135" s="4" t="s">
        <v>46</v>
      </c>
      <c r="C135" s="18">
        <v>1100</v>
      </c>
      <c r="D135" s="67"/>
      <c r="E135" s="67"/>
      <c r="F135" s="44">
        <f t="shared" si="68"/>
        <v>0</v>
      </c>
      <c r="G135" s="67"/>
      <c r="H135" s="67"/>
      <c r="I135" s="67"/>
      <c r="J135" s="67"/>
      <c r="K135" s="67"/>
      <c r="L135" s="67"/>
      <c r="M135" s="18">
        <f t="shared" si="71"/>
        <v>1100</v>
      </c>
      <c r="N135" s="67"/>
      <c r="O135" s="67"/>
      <c r="P135" s="67"/>
      <c r="Q135" s="44">
        <f t="shared" si="69"/>
        <v>0</v>
      </c>
      <c r="R135" s="67"/>
      <c r="S135" s="67"/>
      <c r="T135" s="67"/>
      <c r="U135" s="67"/>
      <c r="V135" s="67"/>
      <c r="W135" s="67"/>
      <c r="X135" s="44">
        <f t="shared" si="70"/>
        <v>0</v>
      </c>
      <c r="Y135" s="44">
        <f t="shared" si="72"/>
        <v>1100</v>
      </c>
      <c r="Z135" s="44">
        <f t="shared" si="73"/>
        <v>0</v>
      </c>
      <c r="AA135" s="44">
        <f t="shared" si="74"/>
        <v>0</v>
      </c>
      <c r="AB135" s="44">
        <f t="shared" si="75"/>
        <v>0</v>
      </c>
      <c r="AC135" s="44">
        <f t="shared" si="76"/>
        <v>0</v>
      </c>
      <c r="AD135" s="44">
        <f t="shared" si="77"/>
        <v>0</v>
      </c>
      <c r="AE135" s="44">
        <f t="shared" si="78"/>
        <v>0</v>
      </c>
      <c r="AF135" s="44">
        <f t="shared" si="79"/>
        <v>0</v>
      </c>
      <c r="AG135" s="44">
        <f t="shared" si="80"/>
        <v>0</v>
      </c>
      <c r="AH135" s="44">
        <f t="shared" si="81"/>
        <v>0</v>
      </c>
      <c r="AI135" s="44">
        <f t="shared" si="82"/>
        <v>1100</v>
      </c>
    </row>
    <row r="136" spans="1:35" ht="15.75" customHeight="1">
      <c r="A136" s="136" t="s">
        <v>132</v>
      </c>
      <c r="B136" s="137"/>
      <c r="C136" s="18">
        <v>1100</v>
      </c>
      <c r="D136" s="67"/>
      <c r="E136" s="67"/>
      <c r="F136" s="44">
        <f t="shared" si="68"/>
        <v>0</v>
      </c>
      <c r="G136" s="67"/>
      <c r="H136" s="67"/>
      <c r="I136" s="67"/>
      <c r="J136" s="67"/>
      <c r="K136" s="67"/>
      <c r="L136" s="67"/>
      <c r="M136" s="18">
        <f t="shared" si="71"/>
        <v>1100</v>
      </c>
      <c r="N136" s="67"/>
      <c r="O136" s="67"/>
      <c r="P136" s="67"/>
      <c r="Q136" s="44">
        <f t="shared" si="69"/>
        <v>0</v>
      </c>
      <c r="R136" s="67"/>
      <c r="S136" s="67"/>
      <c r="T136" s="67"/>
      <c r="U136" s="67"/>
      <c r="V136" s="67"/>
      <c r="W136" s="67"/>
      <c r="X136" s="44">
        <f t="shared" si="70"/>
        <v>0</v>
      </c>
      <c r="Y136" s="44">
        <f t="shared" si="72"/>
        <v>1100</v>
      </c>
      <c r="Z136" s="44">
        <f t="shared" si="73"/>
        <v>0</v>
      </c>
      <c r="AA136" s="44">
        <f t="shared" si="74"/>
        <v>0</v>
      </c>
      <c r="AB136" s="44">
        <f t="shared" si="75"/>
        <v>0</v>
      </c>
      <c r="AC136" s="44">
        <f t="shared" si="76"/>
        <v>0</v>
      </c>
      <c r="AD136" s="44">
        <f t="shared" si="77"/>
        <v>0</v>
      </c>
      <c r="AE136" s="44">
        <f t="shared" si="78"/>
        <v>0</v>
      </c>
      <c r="AF136" s="44">
        <f t="shared" si="79"/>
        <v>0</v>
      </c>
      <c r="AG136" s="44">
        <f t="shared" si="80"/>
        <v>0</v>
      </c>
      <c r="AH136" s="44">
        <f t="shared" si="81"/>
        <v>0</v>
      </c>
      <c r="AI136" s="44">
        <f t="shared" si="82"/>
        <v>1100</v>
      </c>
    </row>
    <row r="137" spans="1:35" ht="15.75" customHeight="1">
      <c r="A137" s="30">
        <v>150101</v>
      </c>
      <c r="B137" s="87" t="s">
        <v>220</v>
      </c>
      <c r="C137" s="18"/>
      <c r="D137" s="67"/>
      <c r="E137" s="67"/>
      <c r="F137" s="44">
        <f t="shared" si="68"/>
        <v>69809</v>
      </c>
      <c r="G137" s="67"/>
      <c r="H137" s="67"/>
      <c r="I137" s="67"/>
      <c r="J137" s="67">
        <v>69809</v>
      </c>
      <c r="K137" s="67">
        <v>69809</v>
      </c>
      <c r="L137" s="67"/>
      <c r="M137" s="18">
        <f t="shared" si="71"/>
        <v>69809</v>
      </c>
      <c r="N137" s="67"/>
      <c r="O137" s="67"/>
      <c r="P137" s="67"/>
      <c r="Q137" s="44">
        <f t="shared" si="69"/>
        <v>0</v>
      </c>
      <c r="R137" s="67"/>
      <c r="S137" s="67"/>
      <c r="T137" s="67"/>
      <c r="U137" s="67"/>
      <c r="V137" s="67"/>
      <c r="W137" s="67"/>
      <c r="X137" s="44">
        <f t="shared" si="70"/>
        <v>0</v>
      </c>
      <c r="Y137" s="44">
        <f t="shared" si="72"/>
        <v>0</v>
      </c>
      <c r="Z137" s="44">
        <f t="shared" si="73"/>
        <v>0</v>
      </c>
      <c r="AA137" s="44">
        <f t="shared" si="74"/>
        <v>0</v>
      </c>
      <c r="AB137" s="44">
        <f t="shared" si="75"/>
        <v>69809</v>
      </c>
      <c r="AC137" s="44">
        <f t="shared" si="76"/>
        <v>0</v>
      </c>
      <c r="AD137" s="44">
        <f t="shared" si="77"/>
        <v>0</v>
      </c>
      <c r="AE137" s="44">
        <f t="shared" si="78"/>
        <v>0</v>
      </c>
      <c r="AF137" s="44">
        <f t="shared" si="79"/>
        <v>69809</v>
      </c>
      <c r="AG137" s="44">
        <f t="shared" si="80"/>
        <v>69809</v>
      </c>
      <c r="AH137" s="44">
        <f t="shared" si="81"/>
        <v>0</v>
      </c>
      <c r="AI137" s="44">
        <f t="shared" si="82"/>
        <v>69809</v>
      </c>
    </row>
    <row r="138" spans="1:35" ht="30">
      <c r="A138" s="29" t="s">
        <v>47</v>
      </c>
      <c r="B138" s="4" t="s">
        <v>48</v>
      </c>
      <c r="C138" s="18">
        <v>611000</v>
      </c>
      <c r="D138" s="67"/>
      <c r="E138" s="67"/>
      <c r="F138" s="44">
        <f t="shared" si="68"/>
        <v>0</v>
      </c>
      <c r="G138" s="67"/>
      <c r="H138" s="67"/>
      <c r="I138" s="67"/>
      <c r="J138" s="67"/>
      <c r="K138" s="67"/>
      <c r="L138" s="67"/>
      <c r="M138" s="18">
        <f t="shared" si="71"/>
        <v>611000</v>
      </c>
      <c r="N138" s="67"/>
      <c r="O138" s="67"/>
      <c r="P138" s="67"/>
      <c r="Q138" s="44">
        <f t="shared" si="69"/>
        <v>0</v>
      </c>
      <c r="R138" s="67"/>
      <c r="S138" s="67"/>
      <c r="T138" s="67"/>
      <c r="U138" s="67"/>
      <c r="V138" s="67"/>
      <c r="W138" s="67"/>
      <c r="X138" s="44">
        <f t="shared" si="70"/>
        <v>0</v>
      </c>
      <c r="Y138" s="44">
        <f t="shared" si="72"/>
        <v>611000</v>
      </c>
      <c r="Z138" s="44">
        <f t="shared" si="73"/>
        <v>0</v>
      </c>
      <c r="AA138" s="44">
        <f t="shared" si="74"/>
        <v>0</v>
      </c>
      <c r="AB138" s="44">
        <f t="shared" si="75"/>
        <v>0</v>
      </c>
      <c r="AC138" s="44">
        <f t="shared" si="76"/>
        <v>0</v>
      </c>
      <c r="AD138" s="44">
        <f t="shared" si="77"/>
        <v>0</v>
      </c>
      <c r="AE138" s="44">
        <f t="shared" si="78"/>
        <v>0</v>
      </c>
      <c r="AF138" s="44">
        <f t="shared" si="79"/>
        <v>0</v>
      </c>
      <c r="AG138" s="44">
        <f t="shared" si="80"/>
        <v>0</v>
      </c>
      <c r="AH138" s="44">
        <f t="shared" si="81"/>
        <v>0</v>
      </c>
      <c r="AI138" s="44">
        <f t="shared" si="82"/>
        <v>611000</v>
      </c>
    </row>
    <row r="139" spans="1:35" ht="15.75" customHeight="1">
      <c r="A139" s="136" t="s">
        <v>131</v>
      </c>
      <c r="B139" s="137"/>
      <c r="C139" s="18">
        <v>611000</v>
      </c>
      <c r="D139" s="67"/>
      <c r="E139" s="67"/>
      <c r="F139" s="44">
        <f t="shared" si="68"/>
        <v>0</v>
      </c>
      <c r="G139" s="67"/>
      <c r="H139" s="67"/>
      <c r="I139" s="67"/>
      <c r="J139" s="67"/>
      <c r="K139" s="67"/>
      <c r="L139" s="67"/>
      <c r="M139" s="18">
        <f t="shared" si="71"/>
        <v>611000</v>
      </c>
      <c r="N139" s="67"/>
      <c r="O139" s="67"/>
      <c r="P139" s="67"/>
      <c r="Q139" s="44">
        <f t="shared" si="69"/>
        <v>0</v>
      </c>
      <c r="R139" s="67"/>
      <c r="S139" s="67"/>
      <c r="T139" s="67"/>
      <c r="U139" s="67"/>
      <c r="V139" s="67"/>
      <c r="W139" s="67"/>
      <c r="X139" s="44">
        <f t="shared" si="70"/>
        <v>0</v>
      </c>
      <c r="Y139" s="44">
        <f t="shared" si="72"/>
        <v>611000</v>
      </c>
      <c r="Z139" s="44">
        <f t="shared" si="73"/>
        <v>0</v>
      </c>
      <c r="AA139" s="44">
        <f t="shared" si="74"/>
        <v>0</v>
      </c>
      <c r="AB139" s="44">
        <f t="shared" si="75"/>
        <v>0</v>
      </c>
      <c r="AC139" s="44">
        <f t="shared" si="76"/>
        <v>0</v>
      </c>
      <c r="AD139" s="44">
        <f t="shared" si="77"/>
        <v>0</v>
      </c>
      <c r="AE139" s="44">
        <f t="shared" si="78"/>
        <v>0</v>
      </c>
      <c r="AF139" s="44">
        <f t="shared" si="79"/>
        <v>0</v>
      </c>
      <c r="AG139" s="44">
        <f t="shared" si="80"/>
        <v>0</v>
      </c>
      <c r="AH139" s="44">
        <f t="shared" si="81"/>
        <v>0</v>
      </c>
      <c r="AI139" s="44">
        <f t="shared" si="82"/>
        <v>611000</v>
      </c>
    </row>
    <row r="140" spans="1:35" ht="36" customHeight="1">
      <c r="A140" s="29" t="s">
        <v>49</v>
      </c>
      <c r="B140" s="4" t="s">
        <v>50</v>
      </c>
      <c r="C140" s="18">
        <v>50000</v>
      </c>
      <c r="D140" s="67"/>
      <c r="E140" s="67"/>
      <c r="F140" s="44">
        <f t="shared" si="68"/>
        <v>0</v>
      </c>
      <c r="G140" s="67"/>
      <c r="H140" s="67"/>
      <c r="I140" s="67"/>
      <c r="J140" s="67"/>
      <c r="K140" s="67"/>
      <c r="L140" s="67"/>
      <c r="M140" s="18">
        <f t="shared" si="71"/>
        <v>50000</v>
      </c>
      <c r="N140" s="67"/>
      <c r="O140" s="67"/>
      <c r="P140" s="67"/>
      <c r="Q140" s="44">
        <f t="shared" si="69"/>
        <v>0</v>
      </c>
      <c r="R140" s="67"/>
      <c r="S140" s="67"/>
      <c r="T140" s="67"/>
      <c r="U140" s="67"/>
      <c r="V140" s="67"/>
      <c r="W140" s="67"/>
      <c r="X140" s="44">
        <f t="shared" si="70"/>
        <v>0</v>
      </c>
      <c r="Y140" s="44">
        <f t="shared" si="72"/>
        <v>50000</v>
      </c>
      <c r="Z140" s="44">
        <f t="shared" si="73"/>
        <v>0</v>
      </c>
      <c r="AA140" s="44">
        <f t="shared" si="74"/>
        <v>0</v>
      </c>
      <c r="AB140" s="44">
        <f t="shared" si="75"/>
        <v>0</v>
      </c>
      <c r="AC140" s="44">
        <f t="shared" si="76"/>
        <v>0</v>
      </c>
      <c r="AD140" s="44">
        <f t="shared" si="77"/>
        <v>0</v>
      </c>
      <c r="AE140" s="44">
        <f t="shared" si="78"/>
        <v>0</v>
      </c>
      <c r="AF140" s="44">
        <f t="shared" si="79"/>
        <v>0</v>
      </c>
      <c r="AG140" s="44">
        <f t="shared" si="80"/>
        <v>0</v>
      </c>
      <c r="AH140" s="44">
        <f t="shared" si="81"/>
        <v>0</v>
      </c>
      <c r="AI140" s="44">
        <f t="shared" si="82"/>
        <v>50000</v>
      </c>
    </row>
    <row r="141" spans="1:35" ht="18" customHeight="1">
      <c r="A141" s="136" t="s">
        <v>131</v>
      </c>
      <c r="B141" s="137"/>
      <c r="C141" s="18">
        <v>50000</v>
      </c>
      <c r="D141" s="67"/>
      <c r="E141" s="67"/>
      <c r="F141" s="44">
        <f t="shared" si="68"/>
        <v>0</v>
      </c>
      <c r="G141" s="67"/>
      <c r="H141" s="67"/>
      <c r="I141" s="67"/>
      <c r="J141" s="67"/>
      <c r="K141" s="67"/>
      <c r="L141" s="67"/>
      <c r="M141" s="18">
        <f t="shared" si="71"/>
        <v>50000</v>
      </c>
      <c r="N141" s="67"/>
      <c r="O141" s="67"/>
      <c r="P141" s="67"/>
      <c r="Q141" s="44">
        <f t="shared" si="69"/>
        <v>0</v>
      </c>
      <c r="R141" s="67"/>
      <c r="S141" s="67"/>
      <c r="T141" s="67"/>
      <c r="U141" s="67"/>
      <c r="V141" s="67"/>
      <c r="W141" s="67"/>
      <c r="X141" s="44">
        <f t="shared" si="70"/>
        <v>0</v>
      </c>
      <c r="Y141" s="44">
        <f aca="true" t="shared" si="83" ref="Y141:Y146">C141+N141</f>
        <v>50000</v>
      </c>
      <c r="Z141" s="44">
        <f aca="true" t="shared" si="84" ref="Z141:Z146">D141+O141</f>
        <v>0</v>
      </c>
      <c r="AA141" s="44">
        <f aca="true" t="shared" si="85" ref="AA141:AA146">E141+P141</f>
        <v>0</v>
      </c>
      <c r="AB141" s="44">
        <f aca="true" t="shared" si="86" ref="AB141:AB146">F141+Q141</f>
        <v>0</v>
      </c>
      <c r="AC141" s="44">
        <f aca="true" t="shared" si="87" ref="AC141:AC146">G141+R141</f>
        <v>0</v>
      </c>
      <c r="AD141" s="44">
        <f aca="true" t="shared" si="88" ref="AD141:AD146">H141+S141</f>
        <v>0</v>
      </c>
      <c r="AE141" s="44">
        <f aca="true" t="shared" si="89" ref="AE141:AE146">I141+T141</f>
        <v>0</v>
      </c>
      <c r="AF141" s="44">
        <f aca="true" t="shared" si="90" ref="AF141:AF146">J141+U141</f>
        <v>0</v>
      </c>
      <c r="AG141" s="44">
        <f aca="true" t="shared" si="91" ref="AG141:AG146">K141+V141</f>
        <v>0</v>
      </c>
      <c r="AH141" s="44">
        <f aca="true" t="shared" si="92" ref="AH141:AH146">L141+W141</f>
        <v>0</v>
      </c>
      <c r="AI141" s="44">
        <f aca="true" t="shared" si="93" ref="AI141:AI146">M141+X141</f>
        <v>50000</v>
      </c>
    </row>
    <row r="142" spans="1:35" s="1" customFormat="1" ht="37.5" customHeight="1">
      <c r="A142" s="31" t="s">
        <v>228</v>
      </c>
      <c r="B142" s="7" t="s">
        <v>251</v>
      </c>
      <c r="C142" s="18">
        <f>C143+C144+C145+C146</f>
        <v>1365200</v>
      </c>
      <c r="D142" s="18">
        <f aca="true" t="shared" si="94" ref="D142:L142">D143+D144+D145+D146</f>
        <v>793227</v>
      </c>
      <c r="E142" s="18">
        <f t="shared" si="94"/>
        <v>116684</v>
      </c>
      <c r="F142" s="44">
        <f t="shared" si="68"/>
        <v>79000</v>
      </c>
      <c r="G142" s="18">
        <f t="shared" si="94"/>
        <v>16050</v>
      </c>
      <c r="H142" s="18">
        <f t="shared" si="94"/>
        <v>6792</v>
      </c>
      <c r="I142" s="18">
        <f t="shared" si="94"/>
        <v>0</v>
      </c>
      <c r="J142" s="18">
        <f t="shared" si="94"/>
        <v>62950</v>
      </c>
      <c r="K142" s="18">
        <f t="shared" si="94"/>
        <v>60000</v>
      </c>
      <c r="L142" s="18">
        <f t="shared" si="94"/>
        <v>60000</v>
      </c>
      <c r="M142" s="18">
        <f t="shared" si="71"/>
        <v>1444200</v>
      </c>
      <c r="N142" s="18">
        <f>N143+N144+N145+N146</f>
        <v>0</v>
      </c>
      <c r="O142" s="18">
        <f>O143+O144+O145+O146</f>
        <v>0</v>
      </c>
      <c r="P142" s="18">
        <f>P143+P144+P145+P146</f>
        <v>0</v>
      </c>
      <c r="Q142" s="44">
        <f t="shared" si="69"/>
        <v>0</v>
      </c>
      <c r="R142" s="18">
        <f aca="true" t="shared" si="95" ref="R142:W142">R143+R144+R145+R146</f>
        <v>0</v>
      </c>
      <c r="S142" s="18">
        <f t="shared" si="95"/>
        <v>0</v>
      </c>
      <c r="T142" s="18">
        <f t="shared" si="95"/>
        <v>0</v>
      </c>
      <c r="U142" s="18">
        <f t="shared" si="95"/>
        <v>0</v>
      </c>
      <c r="V142" s="18">
        <f t="shared" si="95"/>
        <v>0</v>
      </c>
      <c r="W142" s="18">
        <f t="shared" si="95"/>
        <v>0</v>
      </c>
      <c r="X142" s="44">
        <f t="shared" si="70"/>
        <v>0</v>
      </c>
      <c r="Y142" s="44">
        <f t="shared" si="83"/>
        <v>1365200</v>
      </c>
      <c r="Z142" s="44">
        <f t="shared" si="84"/>
        <v>793227</v>
      </c>
      <c r="AA142" s="44">
        <f t="shared" si="85"/>
        <v>116684</v>
      </c>
      <c r="AB142" s="44">
        <f t="shared" si="86"/>
        <v>79000</v>
      </c>
      <c r="AC142" s="44">
        <f t="shared" si="87"/>
        <v>16050</v>
      </c>
      <c r="AD142" s="44">
        <f t="shared" si="88"/>
        <v>6792</v>
      </c>
      <c r="AE142" s="44">
        <f t="shared" si="89"/>
        <v>0</v>
      </c>
      <c r="AF142" s="44">
        <f t="shared" si="90"/>
        <v>62950</v>
      </c>
      <c r="AG142" s="44">
        <f t="shared" si="91"/>
        <v>60000</v>
      </c>
      <c r="AH142" s="44">
        <f t="shared" si="92"/>
        <v>60000</v>
      </c>
      <c r="AI142" s="44">
        <f t="shared" si="93"/>
        <v>1444200</v>
      </c>
    </row>
    <row r="143" spans="1:35" ht="23.25" customHeight="1">
      <c r="A143" s="29" t="s">
        <v>51</v>
      </c>
      <c r="B143" s="4" t="s">
        <v>52</v>
      </c>
      <c r="C143" s="18">
        <v>35000</v>
      </c>
      <c r="D143" s="67"/>
      <c r="E143" s="67"/>
      <c r="F143" s="44">
        <f t="shared" si="68"/>
        <v>0</v>
      </c>
      <c r="G143" s="67"/>
      <c r="H143" s="67"/>
      <c r="I143" s="67"/>
      <c r="J143" s="67"/>
      <c r="K143" s="67"/>
      <c r="L143" s="67"/>
      <c r="M143" s="18">
        <f t="shared" si="71"/>
        <v>35000</v>
      </c>
      <c r="N143" s="67"/>
      <c r="O143" s="67"/>
      <c r="P143" s="67"/>
      <c r="Q143" s="44">
        <f t="shared" si="69"/>
        <v>0</v>
      </c>
      <c r="R143" s="67"/>
      <c r="S143" s="67"/>
      <c r="T143" s="67"/>
      <c r="U143" s="67"/>
      <c r="V143" s="67"/>
      <c r="W143" s="67"/>
      <c r="X143" s="44">
        <f t="shared" si="70"/>
        <v>0</v>
      </c>
      <c r="Y143" s="44">
        <f t="shared" si="83"/>
        <v>35000</v>
      </c>
      <c r="Z143" s="44">
        <f t="shared" si="84"/>
        <v>0</v>
      </c>
      <c r="AA143" s="44">
        <f t="shared" si="85"/>
        <v>0</v>
      </c>
      <c r="AB143" s="44">
        <f t="shared" si="86"/>
        <v>0</v>
      </c>
      <c r="AC143" s="44">
        <f t="shared" si="87"/>
        <v>0</v>
      </c>
      <c r="AD143" s="44">
        <f t="shared" si="88"/>
        <v>0</v>
      </c>
      <c r="AE143" s="44">
        <f t="shared" si="89"/>
        <v>0</v>
      </c>
      <c r="AF143" s="44">
        <f t="shared" si="90"/>
        <v>0</v>
      </c>
      <c r="AG143" s="44">
        <f t="shared" si="91"/>
        <v>0</v>
      </c>
      <c r="AH143" s="44">
        <f t="shared" si="92"/>
        <v>0</v>
      </c>
      <c r="AI143" s="44">
        <f t="shared" si="93"/>
        <v>35000</v>
      </c>
    </row>
    <row r="144" spans="1:35" ht="15.75">
      <c r="A144" s="29" t="s">
        <v>53</v>
      </c>
      <c r="B144" s="4" t="s">
        <v>54</v>
      </c>
      <c r="C144" s="18">
        <v>571650</v>
      </c>
      <c r="D144" s="67">
        <v>370727</v>
      </c>
      <c r="E144" s="67">
        <v>28699</v>
      </c>
      <c r="F144" s="44">
        <f t="shared" si="68"/>
        <v>11000</v>
      </c>
      <c r="G144" s="67">
        <v>8050</v>
      </c>
      <c r="H144" s="67">
        <v>3792</v>
      </c>
      <c r="I144" s="67"/>
      <c r="J144" s="67">
        <v>2950</v>
      </c>
      <c r="K144" s="67"/>
      <c r="L144" s="67"/>
      <c r="M144" s="18">
        <f t="shared" si="71"/>
        <v>582650</v>
      </c>
      <c r="N144" s="67"/>
      <c r="O144" s="67"/>
      <c r="P144" s="67"/>
      <c r="Q144" s="44">
        <f t="shared" si="69"/>
        <v>0</v>
      </c>
      <c r="R144" s="67"/>
      <c r="S144" s="67"/>
      <c r="T144" s="67"/>
      <c r="U144" s="67"/>
      <c r="V144" s="67"/>
      <c r="W144" s="67"/>
      <c r="X144" s="44">
        <f t="shared" si="70"/>
        <v>0</v>
      </c>
      <c r="Y144" s="44">
        <f t="shared" si="83"/>
        <v>571650</v>
      </c>
      <c r="Z144" s="44">
        <f t="shared" si="84"/>
        <v>370727</v>
      </c>
      <c r="AA144" s="44">
        <f t="shared" si="85"/>
        <v>28699</v>
      </c>
      <c r="AB144" s="44">
        <f t="shared" si="86"/>
        <v>11000</v>
      </c>
      <c r="AC144" s="44">
        <f t="shared" si="87"/>
        <v>8050</v>
      </c>
      <c r="AD144" s="44">
        <f t="shared" si="88"/>
        <v>3792</v>
      </c>
      <c r="AE144" s="44">
        <f t="shared" si="89"/>
        <v>0</v>
      </c>
      <c r="AF144" s="44">
        <f t="shared" si="90"/>
        <v>2950</v>
      </c>
      <c r="AG144" s="44">
        <f t="shared" si="91"/>
        <v>0</v>
      </c>
      <c r="AH144" s="44">
        <f t="shared" si="92"/>
        <v>0</v>
      </c>
      <c r="AI144" s="44">
        <f t="shared" si="93"/>
        <v>582650</v>
      </c>
    </row>
    <row r="145" spans="1:35" ht="15.75">
      <c r="A145" s="29" t="s">
        <v>55</v>
      </c>
      <c r="B145" s="4" t="s">
        <v>56</v>
      </c>
      <c r="C145" s="18">
        <v>570234</v>
      </c>
      <c r="D145" s="67">
        <v>329767</v>
      </c>
      <c r="E145" s="67">
        <v>71064</v>
      </c>
      <c r="F145" s="44">
        <f t="shared" si="68"/>
        <v>68000</v>
      </c>
      <c r="G145" s="67">
        <v>8000</v>
      </c>
      <c r="H145" s="67">
        <v>3000</v>
      </c>
      <c r="I145" s="67"/>
      <c r="J145" s="67">
        <v>60000</v>
      </c>
      <c r="K145" s="67">
        <v>60000</v>
      </c>
      <c r="L145" s="67">
        <v>60000</v>
      </c>
      <c r="M145" s="18">
        <f t="shared" si="71"/>
        <v>638234</v>
      </c>
      <c r="N145" s="67"/>
      <c r="O145" s="67"/>
      <c r="P145" s="67"/>
      <c r="Q145" s="44">
        <f t="shared" si="69"/>
        <v>0</v>
      </c>
      <c r="R145" s="67"/>
      <c r="S145" s="67"/>
      <c r="T145" s="67"/>
      <c r="U145" s="67"/>
      <c r="V145" s="67"/>
      <c r="W145" s="67"/>
      <c r="X145" s="44">
        <f t="shared" si="70"/>
        <v>0</v>
      </c>
      <c r="Y145" s="44">
        <f t="shared" si="83"/>
        <v>570234</v>
      </c>
      <c r="Z145" s="44">
        <f t="shared" si="84"/>
        <v>329767</v>
      </c>
      <c r="AA145" s="44">
        <f t="shared" si="85"/>
        <v>71064</v>
      </c>
      <c r="AB145" s="44">
        <f t="shared" si="86"/>
        <v>68000</v>
      </c>
      <c r="AC145" s="44">
        <f t="shared" si="87"/>
        <v>8000</v>
      </c>
      <c r="AD145" s="44">
        <f t="shared" si="88"/>
        <v>3000</v>
      </c>
      <c r="AE145" s="44">
        <f t="shared" si="89"/>
        <v>0</v>
      </c>
      <c r="AF145" s="44">
        <f t="shared" si="90"/>
        <v>60000</v>
      </c>
      <c r="AG145" s="44">
        <f t="shared" si="91"/>
        <v>60000</v>
      </c>
      <c r="AH145" s="44">
        <f t="shared" si="92"/>
        <v>60000</v>
      </c>
      <c r="AI145" s="44">
        <f t="shared" si="93"/>
        <v>638234</v>
      </c>
    </row>
    <row r="146" spans="1:35" ht="18" customHeight="1">
      <c r="A146" s="29" t="s">
        <v>57</v>
      </c>
      <c r="B146" s="4" t="s">
        <v>58</v>
      </c>
      <c r="C146" s="18">
        <v>188316</v>
      </c>
      <c r="D146" s="67">
        <v>92733</v>
      </c>
      <c r="E146" s="67">
        <v>16921</v>
      </c>
      <c r="F146" s="44">
        <f t="shared" si="68"/>
        <v>0</v>
      </c>
      <c r="G146" s="67"/>
      <c r="H146" s="67"/>
      <c r="I146" s="67"/>
      <c r="J146" s="67"/>
      <c r="K146" s="67"/>
      <c r="L146" s="67"/>
      <c r="M146" s="18">
        <f t="shared" si="71"/>
        <v>188316</v>
      </c>
      <c r="N146" s="67"/>
      <c r="O146" s="67"/>
      <c r="P146" s="67"/>
      <c r="Q146" s="44">
        <f t="shared" si="69"/>
        <v>0</v>
      </c>
      <c r="R146" s="67"/>
      <c r="S146" s="67"/>
      <c r="T146" s="67"/>
      <c r="U146" s="67"/>
      <c r="V146" s="67"/>
      <c r="W146" s="67"/>
      <c r="X146" s="44">
        <f t="shared" si="70"/>
        <v>0</v>
      </c>
      <c r="Y146" s="44">
        <f t="shared" si="83"/>
        <v>188316</v>
      </c>
      <c r="Z146" s="44">
        <f t="shared" si="84"/>
        <v>92733</v>
      </c>
      <c r="AA146" s="44">
        <f t="shared" si="85"/>
        <v>16921</v>
      </c>
      <c r="AB146" s="44">
        <f t="shared" si="86"/>
        <v>0</v>
      </c>
      <c r="AC146" s="44">
        <f t="shared" si="87"/>
        <v>0</v>
      </c>
      <c r="AD146" s="44">
        <f t="shared" si="88"/>
        <v>0</v>
      </c>
      <c r="AE146" s="44">
        <f t="shared" si="89"/>
        <v>0</v>
      </c>
      <c r="AF146" s="44">
        <f t="shared" si="90"/>
        <v>0</v>
      </c>
      <c r="AG146" s="44">
        <f t="shared" si="91"/>
        <v>0</v>
      </c>
      <c r="AH146" s="44">
        <f t="shared" si="92"/>
        <v>0</v>
      </c>
      <c r="AI146" s="44">
        <f t="shared" si="93"/>
        <v>188316</v>
      </c>
    </row>
    <row r="147" spans="1:35" s="1" customFormat="1" ht="39" customHeight="1">
      <c r="A147" s="31" t="s">
        <v>229</v>
      </c>
      <c r="B147" s="13" t="s">
        <v>254</v>
      </c>
      <c r="C147" s="18">
        <f>C151+C154+C158+C159+C160+C161+C156+C157+C152+C153+C150+C162+C163+C155</f>
        <v>5490227</v>
      </c>
      <c r="D147" s="18">
        <f aca="true" t="shared" si="96" ref="D147:L147">D151+D154+D158+D159+D160+D161+D156+D157+D152+D153+D150+D162+D163+D155</f>
        <v>0</v>
      </c>
      <c r="E147" s="18">
        <f t="shared" si="96"/>
        <v>0</v>
      </c>
      <c r="F147" s="18">
        <f t="shared" si="96"/>
        <v>1178582.6099999999</v>
      </c>
      <c r="G147" s="18">
        <f t="shared" si="96"/>
        <v>173400</v>
      </c>
      <c r="H147" s="18">
        <f t="shared" si="96"/>
        <v>0</v>
      </c>
      <c r="I147" s="18">
        <f t="shared" si="96"/>
        <v>0</v>
      </c>
      <c r="J147" s="18">
        <f t="shared" si="96"/>
        <v>1005182.61</v>
      </c>
      <c r="K147" s="18">
        <f t="shared" si="96"/>
        <v>622739.61</v>
      </c>
      <c r="L147" s="18">
        <f t="shared" si="96"/>
        <v>415102</v>
      </c>
      <c r="M147" s="18">
        <f t="shared" si="71"/>
        <v>6668809.609999999</v>
      </c>
      <c r="N147" s="18">
        <f aca="true" t="shared" si="97" ref="N147:AI147">N151+N154+N158+N159+N160+N161+N156+N157+N152+N153+N150+N162+N163+N155</f>
        <v>15000</v>
      </c>
      <c r="O147" s="18">
        <f t="shared" si="97"/>
        <v>0</v>
      </c>
      <c r="P147" s="18">
        <f t="shared" si="97"/>
        <v>0</v>
      </c>
      <c r="Q147" s="18">
        <f t="shared" si="97"/>
        <v>70000</v>
      </c>
      <c r="R147" s="18">
        <f t="shared" si="97"/>
        <v>0</v>
      </c>
      <c r="S147" s="18">
        <f t="shared" si="97"/>
        <v>0</v>
      </c>
      <c r="T147" s="18">
        <f t="shared" si="97"/>
        <v>0</v>
      </c>
      <c r="U147" s="18">
        <f t="shared" si="97"/>
        <v>70000</v>
      </c>
      <c r="V147" s="18">
        <f t="shared" si="97"/>
        <v>70000</v>
      </c>
      <c r="W147" s="18">
        <f t="shared" si="97"/>
        <v>70000</v>
      </c>
      <c r="X147" s="18">
        <f t="shared" si="97"/>
        <v>85000</v>
      </c>
      <c r="Y147" s="18">
        <f t="shared" si="97"/>
        <v>5505227</v>
      </c>
      <c r="Z147" s="18">
        <f t="shared" si="97"/>
        <v>0</v>
      </c>
      <c r="AA147" s="18">
        <f t="shared" si="97"/>
        <v>0</v>
      </c>
      <c r="AB147" s="18">
        <f t="shared" si="97"/>
        <v>1248582.6099999999</v>
      </c>
      <c r="AC147" s="18">
        <f t="shared" si="97"/>
        <v>173400</v>
      </c>
      <c r="AD147" s="18">
        <f t="shared" si="97"/>
        <v>0</v>
      </c>
      <c r="AE147" s="18">
        <f t="shared" si="97"/>
        <v>0</v>
      </c>
      <c r="AF147" s="18">
        <f t="shared" si="97"/>
        <v>1075182.6099999999</v>
      </c>
      <c r="AG147" s="18">
        <f t="shared" si="97"/>
        <v>692739.61</v>
      </c>
      <c r="AH147" s="18">
        <f t="shared" si="97"/>
        <v>485102</v>
      </c>
      <c r="AI147" s="18">
        <f t="shared" si="97"/>
        <v>6753809.61</v>
      </c>
    </row>
    <row r="148" spans="1:35" s="1" customFormat="1" ht="24.75" customHeight="1">
      <c r="A148" s="136" t="s">
        <v>131</v>
      </c>
      <c r="B148" s="137"/>
      <c r="C148" s="18">
        <f>C158+C161+C162</f>
        <v>1000000</v>
      </c>
      <c r="D148" s="18">
        <f aca="true" t="shared" si="98" ref="D148:L148">D158+D161+D162</f>
        <v>0</v>
      </c>
      <c r="E148" s="18">
        <f t="shared" si="98"/>
        <v>0</v>
      </c>
      <c r="F148" s="18">
        <f t="shared" si="98"/>
        <v>541900</v>
      </c>
      <c r="G148" s="18">
        <f t="shared" si="98"/>
        <v>173400</v>
      </c>
      <c r="H148" s="18">
        <f t="shared" si="98"/>
        <v>0</v>
      </c>
      <c r="I148" s="18">
        <f t="shared" si="98"/>
        <v>0</v>
      </c>
      <c r="J148" s="18">
        <f t="shared" si="98"/>
        <v>368500</v>
      </c>
      <c r="K148" s="18">
        <f t="shared" si="98"/>
        <v>0</v>
      </c>
      <c r="L148" s="18">
        <f t="shared" si="98"/>
        <v>0</v>
      </c>
      <c r="M148" s="18">
        <f t="shared" si="71"/>
        <v>1541900</v>
      </c>
      <c r="N148" s="18">
        <f aca="true" t="shared" si="99" ref="N148:AI148">N158+N161+N162</f>
        <v>0</v>
      </c>
      <c r="O148" s="18">
        <f t="shared" si="99"/>
        <v>0</v>
      </c>
      <c r="P148" s="18">
        <f t="shared" si="99"/>
        <v>0</v>
      </c>
      <c r="Q148" s="18">
        <f t="shared" si="99"/>
        <v>0</v>
      </c>
      <c r="R148" s="18">
        <f t="shared" si="99"/>
        <v>0</v>
      </c>
      <c r="S148" s="18">
        <f t="shared" si="99"/>
        <v>0</v>
      </c>
      <c r="T148" s="18">
        <f t="shared" si="99"/>
        <v>0</v>
      </c>
      <c r="U148" s="18">
        <f t="shared" si="99"/>
        <v>0</v>
      </c>
      <c r="V148" s="18">
        <f t="shared" si="99"/>
        <v>0</v>
      </c>
      <c r="W148" s="18">
        <f t="shared" si="99"/>
        <v>0</v>
      </c>
      <c r="X148" s="18">
        <f t="shared" si="99"/>
        <v>0</v>
      </c>
      <c r="Y148" s="18">
        <f t="shared" si="99"/>
        <v>1000000</v>
      </c>
      <c r="Z148" s="18">
        <f t="shared" si="99"/>
        <v>0</v>
      </c>
      <c r="AA148" s="18">
        <f t="shared" si="99"/>
        <v>0</v>
      </c>
      <c r="AB148" s="18">
        <f t="shared" si="99"/>
        <v>541900</v>
      </c>
      <c r="AC148" s="18">
        <f t="shared" si="99"/>
        <v>173400</v>
      </c>
      <c r="AD148" s="18">
        <f t="shared" si="99"/>
        <v>0</v>
      </c>
      <c r="AE148" s="18">
        <f t="shared" si="99"/>
        <v>0</v>
      </c>
      <c r="AF148" s="18">
        <f t="shared" si="99"/>
        <v>368500</v>
      </c>
      <c r="AG148" s="18">
        <f t="shared" si="99"/>
        <v>0</v>
      </c>
      <c r="AH148" s="18">
        <f t="shared" si="99"/>
        <v>0</v>
      </c>
      <c r="AI148" s="18">
        <f t="shared" si="99"/>
        <v>1541900</v>
      </c>
    </row>
    <row r="149" spans="1:35" s="1" customFormat="1" ht="24.75" customHeight="1">
      <c r="A149" s="105" t="s">
        <v>181</v>
      </c>
      <c r="B149" s="105"/>
      <c r="C149" s="18"/>
      <c r="D149" s="67"/>
      <c r="E149" s="67"/>
      <c r="F149" s="44">
        <f aca="true" t="shared" si="100" ref="F149:F167">G149+J149</f>
        <v>13943</v>
      </c>
      <c r="G149" s="67"/>
      <c r="H149" s="67"/>
      <c r="I149" s="67"/>
      <c r="J149" s="67">
        <v>13943</v>
      </c>
      <c r="K149" s="67"/>
      <c r="L149" s="67"/>
      <c r="M149" s="18">
        <f>C149+F149</f>
        <v>13943</v>
      </c>
      <c r="N149" s="67"/>
      <c r="O149" s="67"/>
      <c r="P149" s="67"/>
      <c r="Q149" s="44">
        <f>R149+U149</f>
        <v>0</v>
      </c>
      <c r="R149" s="67"/>
      <c r="S149" s="67"/>
      <c r="T149" s="67"/>
      <c r="U149" s="44"/>
      <c r="V149" s="67"/>
      <c r="W149" s="67"/>
      <c r="X149" s="44">
        <f>N149+Q149</f>
        <v>0</v>
      </c>
      <c r="Y149" s="44">
        <f aca="true" t="shared" si="101" ref="Y149:Y167">C149+N149</f>
        <v>0</v>
      </c>
      <c r="Z149" s="44">
        <f aca="true" t="shared" si="102" ref="Z149:Z167">D149+O149</f>
        <v>0</v>
      </c>
      <c r="AA149" s="44">
        <f aca="true" t="shared" si="103" ref="AA149:AA167">E149+P149</f>
        <v>0</v>
      </c>
      <c r="AB149" s="44">
        <f aca="true" t="shared" si="104" ref="AB149:AB167">F149+Q149</f>
        <v>13943</v>
      </c>
      <c r="AC149" s="44">
        <f aca="true" t="shared" si="105" ref="AC149:AC167">G149+R149</f>
        <v>0</v>
      </c>
      <c r="AD149" s="44">
        <f aca="true" t="shared" si="106" ref="AD149:AD167">H149+S149</f>
        <v>0</v>
      </c>
      <c r="AE149" s="44">
        <f aca="true" t="shared" si="107" ref="AE149:AE167">I149+T149</f>
        <v>0</v>
      </c>
      <c r="AF149" s="44">
        <f aca="true" t="shared" si="108" ref="AF149:AF167">J149+U149</f>
        <v>13943</v>
      </c>
      <c r="AG149" s="44">
        <f aca="true" t="shared" si="109" ref="AG149:AG167">K149+V149</f>
        <v>0</v>
      </c>
      <c r="AH149" s="44">
        <f aca="true" t="shared" si="110" ref="AH149:AH167">L149+W149</f>
        <v>0</v>
      </c>
      <c r="AI149" s="44">
        <f aca="true" t="shared" si="111" ref="AI149:AI167">M149+X149</f>
        <v>13943</v>
      </c>
    </row>
    <row r="150" spans="1:35" s="1" customFormat="1" ht="24.75" customHeight="1">
      <c r="A150" s="30">
        <v>250102</v>
      </c>
      <c r="B150" s="2" t="s">
        <v>230</v>
      </c>
      <c r="C150" s="18">
        <v>10000</v>
      </c>
      <c r="D150" s="67"/>
      <c r="E150" s="67"/>
      <c r="F150" s="44">
        <f t="shared" si="100"/>
        <v>0</v>
      </c>
      <c r="G150" s="67"/>
      <c r="H150" s="67"/>
      <c r="I150" s="67"/>
      <c r="J150" s="67"/>
      <c r="K150" s="67"/>
      <c r="L150" s="67"/>
      <c r="M150" s="18">
        <f>C150+F150</f>
        <v>10000</v>
      </c>
      <c r="N150" s="67"/>
      <c r="O150" s="67"/>
      <c r="P150" s="67"/>
      <c r="Q150" s="44"/>
      <c r="R150" s="67"/>
      <c r="S150" s="67"/>
      <c r="T150" s="67"/>
      <c r="U150" s="44"/>
      <c r="V150" s="67"/>
      <c r="W150" s="67"/>
      <c r="X150" s="44">
        <f>N150+Q150</f>
        <v>0</v>
      </c>
      <c r="Y150" s="44">
        <f t="shared" si="101"/>
        <v>10000</v>
      </c>
      <c r="Z150" s="44">
        <f t="shared" si="102"/>
        <v>0</v>
      </c>
      <c r="AA150" s="44">
        <f t="shared" si="103"/>
        <v>0</v>
      </c>
      <c r="AB150" s="44">
        <f t="shared" si="104"/>
        <v>0</v>
      </c>
      <c r="AC150" s="44">
        <f t="shared" si="105"/>
        <v>0</v>
      </c>
      <c r="AD150" s="44">
        <f t="shared" si="106"/>
        <v>0</v>
      </c>
      <c r="AE150" s="44">
        <f t="shared" si="107"/>
        <v>0</v>
      </c>
      <c r="AF150" s="44">
        <f t="shared" si="108"/>
        <v>0</v>
      </c>
      <c r="AG150" s="44">
        <f t="shared" si="109"/>
        <v>0</v>
      </c>
      <c r="AH150" s="44">
        <f t="shared" si="110"/>
        <v>0</v>
      </c>
      <c r="AI150" s="44">
        <f t="shared" si="111"/>
        <v>10000</v>
      </c>
    </row>
    <row r="151" spans="1:35" ht="30.75" customHeight="1">
      <c r="A151" s="29" t="s">
        <v>59</v>
      </c>
      <c r="B151" s="4" t="s">
        <v>60</v>
      </c>
      <c r="C151" s="18">
        <v>4271827</v>
      </c>
      <c r="D151" s="67"/>
      <c r="E151" s="67"/>
      <c r="F151" s="44">
        <f t="shared" si="100"/>
        <v>0</v>
      </c>
      <c r="G151" s="67"/>
      <c r="H151" s="67"/>
      <c r="I151" s="67"/>
      <c r="J151" s="67"/>
      <c r="K151" s="67"/>
      <c r="L151" s="67"/>
      <c r="M151" s="18">
        <f t="shared" si="71"/>
        <v>4271827</v>
      </c>
      <c r="N151" s="67"/>
      <c r="O151" s="67"/>
      <c r="P151" s="67"/>
      <c r="Q151" s="44">
        <f aca="true" t="shared" si="112" ref="Q151:Q167">R151+U151</f>
        <v>0</v>
      </c>
      <c r="R151" s="67"/>
      <c r="S151" s="67"/>
      <c r="T151" s="67"/>
      <c r="U151" s="67"/>
      <c r="V151" s="67"/>
      <c r="W151" s="67"/>
      <c r="X151" s="44">
        <f aca="true" t="shared" si="113" ref="X151:X167">N151+Q151</f>
        <v>0</v>
      </c>
      <c r="Y151" s="44">
        <f t="shared" si="101"/>
        <v>4271827</v>
      </c>
      <c r="Z151" s="44">
        <f t="shared" si="102"/>
        <v>0</v>
      </c>
      <c r="AA151" s="44">
        <f t="shared" si="103"/>
        <v>0</v>
      </c>
      <c r="AB151" s="44">
        <f t="shared" si="104"/>
        <v>0</v>
      </c>
      <c r="AC151" s="44">
        <f t="shared" si="105"/>
        <v>0</v>
      </c>
      <c r="AD151" s="44">
        <f t="shared" si="106"/>
        <v>0</v>
      </c>
      <c r="AE151" s="44">
        <f t="shared" si="107"/>
        <v>0</v>
      </c>
      <c r="AF151" s="44">
        <f t="shared" si="108"/>
        <v>0</v>
      </c>
      <c r="AG151" s="44">
        <f t="shared" si="109"/>
        <v>0</v>
      </c>
      <c r="AH151" s="44">
        <f t="shared" si="110"/>
        <v>0</v>
      </c>
      <c r="AI151" s="44">
        <f t="shared" si="111"/>
        <v>4271827</v>
      </c>
    </row>
    <row r="152" spans="1:35" ht="30.75" customHeight="1" hidden="1">
      <c r="A152" s="29" t="s">
        <v>212</v>
      </c>
      <c r="B152" s="79" t="s">
        <v>213</v>
      </c>
      <c r="C152" s="18"/>
      <c r="D152" s="67"/>
      <c r="E152" s="67"/>
      <c r="F152" s="44">
        <f t="shared" si="100"/>
        <v>0</v>
      </c>
      <c r="G152" s="67"/>
      <c r="H152" s="67"/>
      <c r="I152" s="67"/>
      <c r="J152" s="67"/>
      <c r="K152" s="67"/>
      <c r="L152" s="67"/>
      <c r="M152" s="18">
        <f>C152+F152</f>
        <v>0</v>
      </c>
      <c r="N152" s="67"/>
      <c r="O152" s="67"/>
      <c r="P152" s="67"/>
      <c r="Q152" s="44">
        <f t="shared" si="112"/>
        <v>0</v>
      </c>
      <c r="R152" s="67"/>
      <c r="S152" s="67"/>
      <c r="T152" s="67"/>
      <c r="U152" s="67"/>
      <c r="V152" s="67"/>
      <c r="W152" s="67"/>
      <c r="X152" s="44">
        <f t="shared" si="113"/>
        <v>0</v>
      </c>
      <c r="Y152" s="44">
        <f t="shared" si="101"/>
        <v>0</v>
      </c>
      <c r="Z152" s="44">
        <f t="shared" si="102"/>
        <v>0</v>
      </c>
      <c r="AA152" s="44">
        <f t="shared" si="103"/>
        <v>0</v>
      </c>
      <c r="AB152" s="44">
        <f t="shared" si="104"/>
        <v>0</v>
      </c>
      <c r="AC152" s="44">
        <f t="shared" si="105"/>
        <v>0</v>
      </c>
      <c r="AD152" s="44">
        <f t="shared" si="106"/>
        <v>0</v>
      </c>
      <c r="AE152" s="44">
        <f t="shared" si="107"/>
        <v>0</v>
      </c>
      <c r="AF152" s="44">
        <f t="shared" si="108"/>
        <v>0</v>
      </c>
      <c r="AG152" s="44">
        <f t="shared" si="109"/>
        <v>0</v>
      </c>
      <c r="AH152" s="44">
        <f t="shared" si="110"/>
        <v>0</v>
      </c>
      <c r="AI152" s="44">
        <f t="shared" si="111"/>
        <v>0</v>
      </c>
    </row>
    <row r="153" spans="1:35" ht="30.75" customHeight="1" hidden="1">
      <c r="A153" s="29" t="s">
        <v>214</v>
      </c>
      <c r="B153" s="79" t="s">
        <v>215</v>
      </c>
      <c r="C153" s="18"/>
      <c r="D153" s="67"/>
      <c r="E153" s="67"/>
      <c r="F153" s="44">
        <f t="shared" si="100"/>
        <v>0</v>
      </c>
      <c r="G153" s="67"/>
      <c r="H153" s="67"/>
      <c r="I153" s="67"/>
      <c r="J153" s="67"/>
      <c r="K153" s="67"/>
      <c r="L153" s="67"/>
      <c r="M153" s="18">
        <f>C153+F153</f>
        <v>0</v>
      </c>
      <c r="N153" s="67"/>
      <c r="O153" s="67"/>
      <c r="P153" s="67"/>
      <c r="Q153" s="44">
        <f t="shared" si="112"/>
        <v>0</v>
      </c>
      <c r="R153" s="67"/>
      <c r="S153" s="67"/>
      <c r="T153" s="67"/>
      <c r="U153" s="67"/>
      <c r="V153" s="67"/>
      <c r="W153" s="67"/>
      <c r="X153" s="44">
        <f t="shared" si="113"/>
        <v>0</v>
      </c>
      <c r="Y153" s="44">
        <f t="shared" si="101"/>
        <v>0</v>
      </c>
      <c r="Z153" s="44">
        <f t="shared" si="102"/>
        <v>0</v>
      </c>
      <c r="AA153" s="44">
        <f t="shared" si="103"/>
        <v>0</v>
      </c>
      <c r="AB153" s="44">
        <f t="shared" si="104"/>
        <v>0</v>
      </c>
      <c r="AC153" s="44">
        <f t="shared" si="105"/>
        <v>0</v>
      </c>
      <c r="AD153" s="44">
        <f t="shared" si="106"/>
        <v>0</v>
      </c>
      <c r="AE153" s="44">
        <f t="shared" si="107"/>
        <v>0</v>
      </c>
      <c r="AF153" s="44">
        <f t="shared" si="108"/>
        <v>0</v>
      </c>
      <c r="AG153" s="44">
        <f t="shared" si="109"/>
        <v>0</v>
      </c>
      <c r="AH153" s="44">
        <f t="shared" si="110"/>
        <v>0</v>
      </c>
      <c r="AI153" s="44">
        <f t="shared" si="111"/>
        <v>0</v>
      </c>
    </row>
    <row r="154" spans="1:35" ht="22.5" customHeight="1">
      <c r="A154" s="29" t="s">
        <v>61</v>
      </c>
      <c r="B154" s="4" t="s">
        <v>196</v>
      </c>
      <c r="C154" s="18">
        <v>120000</v>
      </c>
      <c r="D154" s="67"/>
      <c r="E154" s="67"/>
      <c r="F154" s="44">
        <f t="shared" si="100"/>
        <v>0</v>
      </c>
      <c r="G154" s="67"/>
      <c r="H154" s="67"/>
      <c r="I154" s="67"/>
      <c r="J154" s="67"/>
      <c r="K154" s="67"/>
      <c r="L154" s="67"/>
      <c r="M154" s="18">
        <f aca="true" t="shared" si="114" ref="M154:M161">C154+F154</f>
        <v>120000</v>
      </c>
      <c r="N154" s="67">
        <v>15000</v>
      </c>
      <c r="O154" s="67"/>
      <c r="P154" s="67"/>
      <c r="Q154" s="44">
        <f t="shared" si="112"/>
        <v>0</v>
      </c>
      <c r="R154" s="67"/>
      <c r="S154" s="67"/>
      <c r="T154" s="67"/>
      <c r="U154" s="67"/>
      <c r="V154" s="67"/>
      <c r="W154" s="67"/>
      <c r="X154" s="44">
        <f t="shared" si="113"/>
        <v>15000</v>
      </c>
      <c r="Y154" s="44">
        <f t="shared" si="101"/>
        <v>135000</v>
      </c>
      <c r="Z154" s="44">
        <f t="shared" si="102"/>
        <v>0</v>
      </c>
      <c r="AA154" s="44">
        <f t="shared" si="103"/>
        <v>0</v>
      </c>
      <c r="AB154" s="44">
        <f t="shared" si="104"/>
        <v>0</v>
      </c>
      <c r="AC154" s="44">
        <f t="shared" si="105"/>
        <v>0</v>
      </c>
      <c r="AD154" s="44">
        <f t="shared" si="106"/>
        <v>0</v>
      </c>
      <c r="AE154" s="44">
        <f t="shared" si="107"/>
        <v>0</v>
      </c>
      <c r="AF154" s="44">
        <f t="shared" si="108"/>
        <v>0</v>
      </c>
      <c r="AG154" s="44">
        <f t="shared" si="109"/>
        <v>0</v>
      </c>
      <c r="AH154" s="44">
        <f t="shared" si="110"/>
        <v>0</v>
      </c>
      <c r="AI154" s="44">
        <f t="shared" si="111"/>
        <v>135000</v>
      </c>
    </row>
    <row r="155" spans="1:35" ht="30.75" customHeight="1" hidden="1">
      <c r="A155" s="29" t="s">
        <v>240</v>
      </c>
      <c r="B155" s="4" t="s">
        <v>245</v>
      </c>
      <c r="C155" s="18"/>
      <c r="D155" s="67"/>
      <c r="E155" s="67"/>
      <c r="F155" s="44">
        <f t="shared" si="100"/>
        <v>0</v>
      </c>
      <c r="G155" s="67"/>
      <c r="H155" s="67"/>
      <c r="I155" s="67"/>
      <c r="J155" s="67"/>
      <c r="K155" s="67"/>
      <c r="L155" s="67"/>
      <c r="M155" s="18">
        <f t="shared" si="114"/>
        <v>0</v>
      </c>
      <c r="N155" s="67"/>
      <c r="O155" s="67"/>
      <c r="P155" s="67"/>
      <c r="Q155" s="44">
        <f t="shared" si="112"/>
        <v>0</v>
      </c>
      <c r="R155" s="67"/>
      <c r="S155" s="67"/>
      <c r="T155" s="67"/>
      <c r="U155" s="67"/>
      <c r="V155" s="67"/>
      <c r="W155" s="67"/>
      <c r="X155" s="44">
        <f t="shared" si="113"/>
        <v>0</v>
      </c>
      <c r="Y155" s="44">
        <f t="shared" si="101"/>
        <v>0</v>
      </c>
      <c r="Z155" s="44">
        <f t="shared" si="102"/>
        <v>0</v>
      </c>
      <c r="AA155" s="44">
        <f t="shared" si="103"/>
        <v>0</v>
      </c>
      <c r="AB155" s="44">
        <f t="shared" si="104"/>
        <v>0</v>
      </c>
      <c r="AC155" s="44">
        <f t="shared" si="105"/>
        <v>0</v>
      </c>
      <c r="AD155" s="44">
        <f t="shared" si="106"/>
        <v>0</v>
      </c>
      <c r="AE155" s="44">
        <f t="shared" si="107"/>
        <v>0</v>
      </c>
      <c r="AF155" s="44">
        <f t="shared" si="108"/>
        <v>0</v>
      </c>
      <c r="AG155" s="44">
        <f t="shared" si="109"/>
        <v>0</v>
      </c>
      <c r="AH155" s="44">
        <f t="shared" si="110"/>
        <v>0</v>
      </c>
      <c r="AI155" s="44">
        <f t="shared" si="111"/>
        <v>0</v>
      </c>
    </row>
    <row r="156" spans="1:35" ht="30.75" customHeight="1">
      <c r="A156" s="29" t="s">
        <v>210</v>
      </c>
      <c r="B156" s="4" t="s">
        <v>211</v>
      </c>
      <c r="C156" s="18">
        <v>30000</v>
      </c>
      <c r="D156" s="67"/>
      <c r="E156" s="67"/>
      <c r="F156" s="44">
        <f t="shared" si="100"/>
        <v>0</v>
      </c>
      <c r="G156" s="67"/>
      <c r="H156" s="67"/>
      <c r="I156" s="67"/>
      <c r="J156" s="67"/>
      <c r="K156" s="67"/>
      <c r="L156" s="67"/>
      <c r="M156" s="18">
        <f t="shared" si="114"/>
        <v>30000</v>
      </c>
      <c r="N156" s="67"/>
      <c r="O156" s="67"/>
      <c r="P156" s="67"/>
      <c r="Q156" s="44">
        <f t="shared" si="112"/>
        <v>0</v>
      </c>
      <c r="R156" s="67"/>
      <c r="S156" s="67"/>
      <c r="T156" s="67"/>
      <c r="U156" s="67"/>
      <c r="V156" s="67"/>
      <c r="W156" s="67"/>
      <c r="X156" s="44">
        <f t="shared" si="113"/>
        <v>0</v>
      </c>
      <c r="Y156" s="44">
        <f t="shared" si="101"/>
        <v>30000</v>
      </c>
      <c r="Z156" s="44">
        <f t="shared" si="102"/>
        <v>0</v>
      </c>
      <c r="AA156" s="44">
        <f t="shared" si="103"/>
        <v>0</v>
      </c>
      <c r="AB156" s="44">
        <f t="shared" si="104"/>
        <v>0</v>
      </c>
      <c r="AC156" s="44">
        <f t="shared" si="105"/>
        <v>0</v>
      </c>
      <c r="AD156" s="44">
        <f t="shared" si="106"/>
        <v>0</v>
      </c>
      <c r="AE156" s="44">
        <f t="shared" si="107"/>
        <v>0</v>
      </c>
      <c r="AF156" s="44">
        <f t="shared" si="108"/>
        <v>0</v>
      </c>
      <c r="AG156" s="44">
        <f t="shared" si="109"/>
        <v>0</v>
      </c>
      <c r="AH156" s="44">
        <f t="shared" si="110"/>
        <v>0</v>
      </c>
      <c r="AI156" s="44">
        <f t="shared" si="111"/>
        <v>30000</v>
      </c>
    </row>
    <row r="157" spans="1:35" ht="30.75" customHeight="1" hidden="1">
      <c r="A157" s="29" t="s">
        <v>207</v>
      </c>
      <c r="B157" s="4" t="s">
        <v>208</v>
      </c>
      <c r="C157" s="18"/>
      <c r="D157" s="67"/>
      <c r="E157" s="67"/>
      <c r="F157" s="44">
        <f t="shared" si="100"/>
        <v>0</v>
      </c>
      <c r="G157" s="67"/>
      <c r="H157" s="67"/>
      <c r="I157" s="67"/>
      <c r="J157" s="67"/>
      <c r="K157" s="67"/>
      <c r="L157" s="67"/>
      <c r="M157" s="18">
        <f>C157+F157</f>
        <v>0</v>
      </c>
      <c r="N157" s="67"/>
      <c r="O157" s="67"/>
      <c r="P157" s="67"/>
      <c r="Q157" s="44">
        <f t="shared" si="112"/>
        <v>0</v>
      </c>
      <c r="R157" s="67"/>
      <c r="S157" s="67"/>
      <c r="T157" s="67"/>
      <c r="U157" s="67"/>
      <c r="V157" s="67"/>
      <c r="W157" s="67"/>
      <c r="X157" s="44">
        <f t="shared" si="113"/>
        <v>0</v>
      </c>
      <c r="Y157" s="44">
        <f t="shared" si="101"/>
        <v>0</v>
      </c>
      <c r="Z157" s="44">
        <f t="shared" si="102"/>
        <v>0</v>
      </c>
      <c r="AA157" s="44">
        <f t="shared" si="103"/>
        <v>0</v>
      </c>
      <c r="AB157" s="44">
        <f t="shared" si="104"/>
        <v>0</v>
      </c>
      <c r="AC157" s="44">
        <f t="shared" si="105"/>
        <v>0</v>
      </c>
      <c r="AD157" s="44">
        <f t="shared" si="106"/>
        <v>0</v>
      </c>
      <c r="AE157" s="44">
        <f t="shared" si="107"/>
        <v>0</v>
      </c>
      <c r="AF157" s="44">
        <f t="shared" si="108"/>
        <v>0</v>
      </c>
      <c r="AG157" s="44">
        <f t="shared" si="109"/>
        <v>0</v>
      </c>
      <c r="AH157" s="44">
        <f t="shared" si="110"/>
        <v>0</v>
      </c>
      <c r="AI157" s="44">
        <f t="shared" si="111"/>
        <v>0</v>
      </c>
    </row>
    <row r="158" spans="1:35" ht="63.75" customHeight="1" hidden="1">
      <c r="A158" s="30">
        <v>250342</v>
      </c>
      <c r="B158" s="4" t="s">
        <v>173</v>
      </c>
      <c r="C158" s="18"/>
      <c r="D158" s="67"/>
      <c r="E158" s="67"/>
      <c r="F158" s="44">
        <f t="shared" si="100"/>
        <v>0</v>
      </c>
      <c r="G158" s="67"/>
      <c r="H158" s="67"/>
      <c r="I158" s="67"/>
      <c r="J158" s="67"/>
      <c r="K158" s="67"/>
      <c r="L158" s="67"/>
      <c r="M158" s="18">
        <f t="shared" si="114"/>
        <v>0</v>
      </c>
      <c r="N158" s="67"/>
      <c r="O158" s="67"/>
      <c r="P158" s="67"/>
      <c r="Q158" s="44">
        <f t="shared" si="112"/>
        <v>0</v>
      </c>
      <c r="R158" s="67"/>
      <c r="S158" s="67"/>
      <c r="T158" s="67"/>
      <c r="U158" s="67"/>
      <c r="V158" s="67"/>
      <c r="W158" s="67"/>
      <c r="X158" s="44">
        <f t="shared" si="113"/>
        <v>0</v>
      </c>
      <c r="Y158" s="44">
        <f t="shared" si="101"/>
        <v>0</v>
      </c>
      <c r="Z158" s="44">
        <f t="shared" si="102"/>
        <v>0</v>
      </c>
      <c r="AA158" s="44">
        <f t="shared" si="103"/>
        <v>0</v>
      </c>
      <c r="AB158" s="44">
        <f t="shared" si="104"/>
        <v>0</v>
      </c>
      <c r="AC158" s="44">
        <f t="shared" si="105"/>
        <v>0</v>
      </c>
      <c r="AD158" s="44">
        <f t="shared" si="106"/>
        <v>0</v>
      </c>
      <c r="AE158" s="44">
        <f t="shared" si="107"/>
        <v>0</v>
      </c>
      <c r="AF158" s="44">
        <f t="shared" si="108"/>
        <v>0</v>
      </c>
      <c r="AG158" s="44">
        <f t="shared" si="109"/>
        <v>0</v>
      </c>
      <c r="AH158" s="44">
        <f t="shared" si="110"/>
        <v>0</v>
      </c>
      <c r="AI158" s="44">
        <f t="shared" si="111"/>
        <v>0</v>
      </c>
    </row>
    <row r="159" spans="1:35" ht="30.75" customHeight="1">
      <c r="A159" s="30">
        <v>250352</v>
      </c>
      <c r="B159" s="4" t="s">
        <v>203</v>
      </c>
      <c r="C159" s="18">
        <v>58400</v>
      </c>
      <c r="D159" s="67"/>
      <c r="E159" s="67"/>
      <c r="F159" s="44">
        <f t="shared" si="100"/>
        <v>0</v>
      </c>
      <c r="G159" s="67"/>
      <c r="H159" s="67"/>
      <c r="I159" s="67"/>
      <c r="J159" s="67"/>
      <c r="K159" s="67"/>
      <c r="L159" s="67"/>
      <c r="M159" s="18">
        <f t="shared" si="114"/>
        <v>58400</v>
      </c>
      <c r="N159" s="67"/>
      <c r="O159" s="67"/>
      <c r="P159" s="67"/>
      <c r="Q159" s="44">
        <f t="shared" si="112"/>
        <v>0</v>
      </c>
      <c r="R159" s="67"/>
      <c r="S159" s="67"/>
      <c r="T159" s="67"/>
      <c r="U159" s="67"/>
      <c r="V159" s="67"/>
      <c r="W159" s="67"/>
      <c r="X159" s="44">
        <f t="shared" si="113"/>
        <v>0</v>
      </c>
      <c r="Y159" s="44">
        <f t="shared" si="101"/>
        <v>58400</v>
      </c>
      <c r="Z159" s="44">
        <f t="shared" si="102"/>
        <v>0</v>
      </c>
      <c r="AA159" s="44">
        <f t="shared" si="103"/>
        <v>0</v>
      </c>
      <c r="AB159" s="44">
        <f t="shared" si="104"/>
        <v>0</v>
      </c>
      <c r="AC159" s="44">
        <f t="shared" si="105"/>
        <v>0</v>
      </c>
      <c r="AD159" s="44">
        <f t="shared" si="106"/>
        <v>0</v>
      </c>
      <c r="AE159" s="44">
        <f t="shared" si="107"/>
        <v>0</v>
      </c>
      <c r="AF159" s="44">
        <f t="shared" si="108"/>
        <v>0</v>
      </c>
      <c r="AG159" s="44">
        <f t="shared" si="109"/>
        <v>0</v>
      </c>
      <c r="AH159" s="44">
        <f t="shared" si="110"/>
        <v>0</v>
      </c>
      <c r="AI159" s="44">
        <f t="shared" si="111"/>
        <v>58400</v>
      </c>
    </row>
    <row r="160" spans="1:35" ht="18.75" customHeight="1" hidden="1">
      <c r="A160" s="29" t="s">
        <v>133</v>
      </c>
      <c r="B160" s="2" t="s">
        <v>134</v>
      </c>
      <c r="C160" s="18"/>
      <c r="D160" s="67"/>
      <c r="E160" s="67"/>
      <c r="F160" s="44">
        <f t="shared" si="100"/>
        <v>0</v>
      </c>
      <c r="G160" s="67"/>
      <c r="H160" s="67"/>
      <c r="I160" s="67"/>
      <c r="J160" s="61"/>
      <c r="K160" s="61"/>
      <c r="L160" s="67"/>
      <c r="M160" s="18">
        <f t="shared" si="114"/>
        <v>0</v>
      </c>
      <c r="N160" s="67"/>
      <c r="O160" s="67"/>
      <c r="P160" s="67"/>
      <c r="Q160" s="44">
        <f t="shared" si="112"/>
        <v>0</v>
      </c>
      <c r="R160" s="67"/>
      <c r="S160" s="67"/>
      <c r="T160" s="67"/>
      <c r="U160" s="67"/>
      <c r="V160" s="67"/>
      <c r="W160" s="67"/>
      <c r="X160" s="44">
        <f t="shared" si="113"/>
        <v>0</v>
      </c>
      <c r="Y160" s="44">
        <f t="shared" si="101"/>
        <v>0</v>
      </c>
      <c r="Z160" s="44">
        <f t="shared" si="102"/>
        <v>0</v>
      </c>
      <c r="AA160" s="44">
        <f t="shared" si="103"/>
        <v>0</v>
      </c>
      <c r="AB160" s="44">
        <f t="shared" si="104"/>
        <v>0</v>
      </c>
      <c r="AC160" s="44">
        <f t="shared" si="105"/>
        <v>0</v>
      </c>
      <c r="AD160" s="44">
        <f t="shared" si="106"/>
        <v>0</v>
      </c>
      <c r="AE160" s="44">
        <f t="shared" si="107"/>
        <v>0</v>
      </c>
      <c r="AF160" s="44">
        <f t="shared" si="108"/>
        <v>0</v>
      </c>
      <c r="AG160" s="44">
        <f t="shared" si="109"/>
        <v>0</v>
      </c>
      <c r="AH160" s="44">
        <f t="shared" si="110"/>
        <v>0</v>
      </c>
      <c r="AI160" s="44">
        <f t="shared" si="111"/>
        <v>0</v>
      </c>
    </row>
    <row r="161" spans="1:35" ht="57.75" customHeight="1">
      <c r="A161" s="30">
        <v>250354</v>
      </c>
      <c r="B161" s="4" t="s">
        <v>223</v>
      </c>
      <c r="C161" s="18"/>
      <c r="D161" s="67"/>
      <c r="E161" s="67"/>
      <c r="F161" s="44">
        <f t="shared" si="100"/>
        <v>541900</v>
      </c>
      <c r="G161" s="67">
        <v>173400</v>
      </c>
      <c r="H161" s="67"/>
      <c r="I161" s="67"/>
      <c r="J161" s="67">
        <v>368500</v>
      </c>
      <c r="K161" s="67"/>
      <c r="L161" s="67"/>
      <c r="M161" s="18">
        <f t="shared" si="114"/>
        <v>541900</v>
      </c>
      <c r="N161" s="67"/>
      <c r="O161" s="67"/>
      <c r="P161" s="67"/>
      <c r="Q161" s="44">
        <f t="shared" si="112"/>
        <v>0</v>
      </c>
      <c r="R161" s="67"/>
      <c r="S161" s="67"/>
      <c r="T161" s="67"/>
      <c r="U161" s="67"/>
      <c r="V161" s="67"/>
      <c r="W161" s="67"/>
      <c r="X161" s="44">
        <f t="shared" si="113"/>
        <v>0</v>
      </c>
      <c r="Y161" s="44">
        <f t="shared" si="101"/>
        <v>0</v>
      </c>
      <c r="Z161" s="44">
        <f t="shared" si="102"/>
        <v>0</v>
      </c>
      <c r="AA161" s="44">
        <f t="shared" si="103"/>
        <v>0</v>
      </c>
      <c r="AB161" s="44">
        <f t="shared" si="104"/>
        <v>541900</v>
      </c>
      <c r="AC161" s="44">
        <f t="shared" si="105"/>
        <v>173400</v>
      </c>
      <c r="AD161" s="44">
        <f t="shared" si="106"/>
        <v>0</v>
      </c>
      <c r="AE161" s="44">
        <f t="shared" si="107"/>
        <v>0</v>
      </c>
      <c r="AF161" s="44">
        <f t="shared" si="108"/>
        <v>368500</v>
      </c>
      <c r="AG161" s="44">
        <f t="shared" si="109"/>
        <v>0</v>
      </c>
      <c r="AH161" s="44">
        <f t="shared" si="110"/>
        <v>0</v>
      </c>
      <c r="AI161" s="44">
        <f t="shared" si="111"/>
        <v>541900</v>
      </c>
    </row>
    <row r="162" spans="1:35" ht="36" customHeight="1">
      <c r="A162" s="30">
        <v>250366</v>
      </c>
      <c r="B162" s="4" t="s">
        <v>231</v>
      </c>
      <c r="C162" s="18">
        <v>1000000</v>
      </c>
      <c r="D162" s="67"/>
      <c r="E162" s="67"/>
      <c r="F162" s="44">
        <f t="shared" si="100"/>
        <v>0</v>
      </c>
      <c r="G162" s="67"/>
      <c r="H162" s="67"/>
      <c r="I162" s="67"/>
      <c r="J162" s="67"/>
      <c r="K162" s="67"/>
      <c r="L162" s="67"/>
      <c r="M162" s="18">
        <f aca="true" t="shared" si="115" ref="M162:M168">C162+F162</f>
        <v>1000000</v>
      </c>
      <c r="N162" s="67"/>
      <c r="O162" s="67"/>
      <c r="P162" s="67"/>
      <c r="Q162" s="44">
        <f t="shared" si="112"/>
        <v>0</v>
      </c>
      <c r="R162" s="67"/>
      <c r="S162" s="67"/>
      <c r="T162" s="67"/>
      <c r="U162" s="67"/>
      <c r="V162" s="67"/>
      <c r="W162" s="67"/>
      <c r="X162" s="44">
        <f t="shared" si="113"/>
        <v>0</v>
      </c>
      <c r="Y162" s="44">
        <f t="shared" si="101"/>
        <v>1000000</v>
      </c>
      <c r="Z162" s="44">
        <f t="shared" si="102"/>
        <v>0</v>
      </c>
      <c r="AA162" s="44">
        <f t="shared" si="103"/>
        <v>0</v>
      </c>
      <c r="AB162" s="44">
        <f t="shared" si="104"/>
        <v>0</v>
      </c>
      <c r="AC162" s="44">
        <f t="shared" si="105"/>
        <v>0</v>
      </c>
      <c r="AD162" s="44">
        <f t="shared" si="106"/>
        <v>0</v>
      </c>
      <c r="AE162" s="44">
        <f t="shared" si="107"/>
        <v>0</v>
      </c>
      <c r="AF162" s="44">
        <f t="shared" si="108"/>
        <v>0</v>
      </c>
      <c r="AG162" s="44">
        <f t="shared" si="109"/>
        <v>0</v>
      </c>
      <c r="AH162" s="44">
        <f t="shared" si="110"/>
        <v>0</v>
      </c>
      <c r="AI162" s="44">
        <f t="shared" si="111"/>
        <v>1000000</v>
      </c>
    </row>
    <row r="163" spans="1:35" ht="34.5" customHeight="1">
      <c r="A163" s="30">
        <v>250380</v>
      </c>
      <c r="B163" s="4" t="s">
        <v>134</v>
      </c>
      <c r="C163" s="18"/>
      <c r="D163" s="67"/>
      <c r="E163" s="67"/>
      <c r="F163" s="44">
        <f t="shared" si="100"/>
        <v>636682.61</v>
      </c>
      <c r="G163" s="67"/>
      <c r="H163" s="67"/>
      <c r="I163" s="67"/>
      <c r="J163" s="67">
        <v>636682.61</v>
      </c>
      <c r="K163" s="67">
        <v>622739.61</v>
      </c>
      <c r="L163" s="67">
        <v>415102</v>
      </c>
      <c r="M163" s="18">
        <f t="shared" si="115"/>
        <v>636682.61</v>
      </c>
      <c r="N163" s="67"/>
      <c r="O163" s="67"/>
      <c r="P163" s="67"/>
      <c r="Q163" s="44">
        <f t="shared" si="112"/>
        <v>70000</v>
      </c>
      <c r="R163" s="67"/>
      <c r="S163" s="67"/>
      <c r="T163" s="67"/>
      <c r="U163" s="67">
        <v>70000</v>
      </c>
      <c r="V163" s="67">
        <v>70000</v>
      </c>
      <c r="W163" s="67">
        <v>70000</v>
      </c>
      <c r="X163" s="44">
        <f t="shared" si="113"/>
        <v>70000</v>
      </c>
      <c r="Y163" s="44">
        <f t="shared" si="101"/>
        <v>0</v>
      </c>
      <c r="Z163" s="44">
        <f t="shared" si="102"/>
        <v>0</v>
      </c>
      <c r="AA163" s="44">
        <f t="shared" si="103"/>
        <v>0</v>
      </c>
      <c r="AB163" s="44">
        <f t="shared" si="104"/>
        <v>706682.61</v>
      </c>
      <c r="AC163" s="44">
        <f t="shared" si="105"/>
        <v>0</v>
      </c>
      <c r="AD163" s="44">
        <f t="shared" si="106"/>
        <v>0</v>
      </c>
      <c r="AE163" s="44">
        <f t="shared" si="107"/>
        <v>0</v>
      </c>
      <c r="AF163" s="44">
        <f t="shared" si="108"/>
        <v>706682.61</v>
      </c>
      <c r="AG163" s="44">
        <f t="shared" si="109"/>
        <v>692739.61</v>
      </c>
      <c r="AH163" s="44">
        <f t="shared" si="110"/>
        <v>485102</v>
      </c>
      <c r="AI163" s="44">
        <f t="shared" si="111"/>
        <v>706682.61</v>
      </c>
    </row>
    <row r="164" spans="1:35" s="46" customFormat="1" ht="18" customHeight="1" hidden="1">
      <c r="A164" s="43" t="s">
        <v>62</v>
      </c>
      <c r="B164" s="9" t="s">
        <v>63</v>
      </c>
      <c r="C164" s="18">
        <f>C165</f>
        <v>0</v>
      </c>
      <c r="D164" s="18">
        <f aca="true" t="shared" si="116" ref="D164:L164">D165</f>
        <v>0</v>
      </c>
      <c r="E164" s="18">
        <f t="shared" si="116"/>
        <v>0</v>
      </c>
      <c r="F164" s="44">
        <f t="shared" si="100"/>
        <v>0</v>
      </c>
      <c r="G164" s="18">
        <f t="shared" si="116"/>
        <v>0</v>
      </c>
      <c r="H164" s="18">
        <f t="shared" si="116"/>
        <v>0</v>
      </c>
      <c r="I164" s="18">
        <f t="shared" si="116"/>
        <v>0</v>
      </c>
      <c r="J164" s="18">
        <f t="shared" si="116"/>
        <v>0</v>
      </c>
      <c r="K164" s="18">
        <f t="shared" si="116"/>
        <v>0</v>
      </c>
      <c r="L164" s="18">
        <f t="shared" si="116"/>
        <v>0</v>
      </c>
      <c r="M164" s="18">
        <f t="shared" si="115"/>
        <v>0</v>
      </c>
      <c r="N164" s="18">
        <f>N165</f>
        <v>0</v>
      </c>
      <c r="O164" s="18">
        <f>O165</f>
        <v>0</v>
      </c>
      <c r="P164" s="18">
        <f>P165</f>
        <v>0</v>
      </c>
      <c r="Q164" s="44">
        <f t="shared" si="112"/>
        <v>0</v>
      </c>
      <c r="R164" s="18">
        <f aca="true" t="shared" si="117" ref="R164:W164">R165</f>
        <v>0</v>
      </c>
      <c r="S164" s="18">
        <f t="shared" si="117"/>
        <v>0</v>
      </c>
      <c r="T164" s="18">
        <f t="shared" si="117"/>
        <v>0</v>
      </c>
      <c r="U164" s="18">
        <f t="shared" si="117"/>
        <v>0</v>
      </c>
      <c r="V164" s="18">
        <f t="shared" si="117"/>
        <v>0</v>
      </c>
      <c r="W164" s="18">
        <f t="shared" si="117"/>
        <v>0</v>
      </c>
      <c r="X164" s="44">
        <f t="shared" si="113"/>
        <v>0</v>
      </c>
      <c r="Y164" s="44">
        <f t="shared" si="101"/>
        <v>0</v>
      </c>
      <c r="Z164" s="44">
        <f t="shared" si="102"/>
        <v>0</v>
      </c>
      <c r="AA164" s="44">
        <f t="shared" si="103"/>
        <v>0</v>
      </c>
      <c r="AB164" s="44">
        <f t="shared" si="104"/>
        <v>0</v>
      </c>
      <c r="AC164" s="44">
        <f t="shared" si="105"/>
        <v>0</v>
      </c>
      <c r="AD164" s="44">
        <f t="shared" si="106"/>
        <v>0</v>
      </c>
      <c r="AE164" s="44">
        <f t="shared" si="107"/>
        <v>0</v>
      </c>
      <c r="AF164" s="44">
        <f t="shared" si="108"/>
        <v>0</v>
      </c>
      <c r="AG164" s="44">
        <f t="shared" si="109"/>
        <v>0</v>
      </c>
      <c r="AH164" s="44">
        <f t="shared" si="110"/>
        <v>0</v>
      </c>
      <c r="AI164" s="44">
        <f t="shared" si="111"/>
        <v>0</v>
      </c>
    </row>
    <row r="165" spans="1:35" ht="15.75" customHeight="1" hidden="1">
      <c r="A165" s="29" t="s">
        <v>64</v>
      </c>
      <c r="B165" s="2" t="s">
        <v>230</v>
      </c>
      <c r="C165" s="18"/>
      <c r="D165" s="67"/>
      <c r="E165" s="67"/>
      <c r="F165" s="44">
        <f t="shared" si="100"/>
        <v>0</v>
      </c>
      <c r="G165" s="67"/>
      <c r="H165" s="67"/>
      <c r="I165" s="67"/>
      <c r="J165" s="67"/>
      <c r="K165" s="67"/>
      <c r="L165" s="67"/>
      <c r="M165" s="18">
        <f t="shared" si="115"/>
        <v>0</v>
      </c>
      <c r="N165" s="67"/>
      <c r="O165" s="67"/>
      <c r="P165" s="67"/>
      <c r="Q165" s="44">
        <f t="shared" si="112"/>
        <v>0</v>
      </c>
      <c r="R165" s="67"/>
      <c r="S165" s="67"/>
      <c r="T165" s="67"/>
      <c r="U165" s="67"/>
      <c r="V165" s="67"/>
      <c r="W165" s="67"/>
      <c r="X165" s="44">
        <f t="shared" si="113"/>
        <v>0</v>
      </c>
      <c r="Y165" s="44">
        <f t="shared" si="101"/>
        <v>0</v>
      </c>
      <c r="Z165" s="44">
        <f t="shared" si="102"/>
        <v>0</v>
      </c>
      <c r="AA165" s="44">
        <f t="shared" si="103"/>
        <v>0</v>
      </c>
      <c r="AB165" s="44">
        <f t="shared" si="104"/>
        <v>0</v>
      </c>
      <c r="AC165" s="44">
        <f t="shared" si="105"/>
        <v>0</v>
      </c>
      <c r="AD165" s="44">
        <f t="shared" si="106"/>
        <v>0</v>
      </c>
      <c r="AE165" s="44">
        <f t="shared" si="107"/>
        <v>0</v>
      </c>
      <c r="AF165" s="44">
        <f t="shared" si="108"/>
        <v>0</v>
      </c>
      <c r="AG165" s="44">
        <f t="shared" si="109"/>
        <v>0</v>
      </c>
      <c r="AH165" s="44">
        <f t="shared" si="110"/>
        <v>0</v>
      </c>
      <c r="AI165" s="44">
        <f t="shared" si="111"/>
        <v>0</v>
      </c>
    </row>
    <row r="166" spans="1:35" s="45" customFormat="1" ht="30" customHeight="1">
      <c r="A166" s="179" t="s">
        <v>65</v>
      </c>
      <c r="B166" s="179"/>
      <c r="C166" s="18">
        <f>C15+C17+C40+C54+C60+C142+C147+C164</f>
        <v>87899065</v>
      </c>
      <c r="D166" s="18">
        <f>D15+D17+D40+D54+D60+D142+D147+D164</f>
        <v>29737574</v>
      </c>
      <c r="E166" s="18">
        <f>E15+E17+E40+E54+E60+E142+E147+E164</f>
        <v>4736651</v>
      </c>
      <c r="F166" s="44">
        <f t="shared" si="100"/>
        <v>2323987.61</v>
      </c>
      <c r="G166" s="18">
        <f aca="true" t="shared" si="118" ref="G166:L166">G15+G17+G40+G54+G60+G142+G147+G164</f>
        <v>595970</v>
      </c>
      <c r="H166" s="18">
        <f t="shared" si="118"/>
        <v>50541</v>
      </c>
      <c r="I166" s="18">
        <f t="shared" si="118"/>
        <v>0</v>
      </c>
      <c r="J166" s="18">
        <f t="shared" si="118"/>
        <v>1728017.6099999999</v>
      </c>
      <c r="K166" s="18">
        <f t="shared" si="118"/>
        <v>1333624.6099999999</v>
      </c>
      <c r="L166" s="18">
        <f t="shared" si="118"/>
        <v>934464</v>
      </c>
      <c r="M166" s="18">
        <f t="shared" si="115"/>
        <v>90223052.61</v>
      </c>
      <c r="N166" s="18">
        <f>N15+N17+N40+N54+N60+N142+N147+N164</f>
        <v>65300</v>
      </c>
      <c r="O166" s="18">
        <f>O15+O17+O40+O54+O60+O142+O147+O164</f>
        <v>0</v>
      </c>
      <c r="P166" s="18">
        <f>P15+P17+P40+P54+P60+P142+P147+P164</f>
        <v>0</v>
      </c>
      <c r="Q166" s="44">
        <f t="shared" si="112"/>
        <v>70000</v>
      </c>
      <c r="R166" s="18">
        <f aca="true" t="shared" si="119" ref="R166:W166">R15+R17+R40+R54+R60+R142+R147+R164</f>
        <v>0</v>
      </c>
      <c r="S166" s="18">
        <f t="shared" si="119"/>
        <v>0</v>
      </c>
      <c r="T166" s="18">
        <f t="shared" si="119"/>
        <v>0</v>
      </c>
      <c r="U166" s="18">
        <f t="shared" si="119"/>
        <v>70000</v>
      </c>
      <c r="V166" s="18">
        <f t="shared" si="119"/>
        <v>70000</v>
      </c>
      <c r="W166" s="18">
        <f t="shared" si="119"/>
        <v>70000</v>
      </c>
      <c r="X166" s="44">
        <f t="shared" si="113"/>
        <v>135300</v>
      </c>
      <c r="Y166" s="44">
        <f t="shared" si="101"/>
        <v>87964365</v>
      </c>
      <c r="Z166" s="44">
        <f t="shared" si="102"/>
        <v>29737574</v>
      </c>
      <c r="AA166" s="44">
        <f t="shared" si="103"/>
        <v>4736651</v>
      </c>
      <c r="AB166" s="44">
        <f t="shared" si="104"/>
        <v>2393987.61</v>
      </c>
      <c r="AC166" s="44">
        <f t="shared" si="105"/>
        <v>595970</v>
      </c>
      <c r="AD166" s="44">
        <f t="shared" si="106"/>
        <v>50541</v>
      </c>
      <c r="AE166" s="44">
        <f t="shared" si="107"/>
        <v>0</v>
      </c>
      <c r="AF166" s="44">
        <f t="shared" si="108"/>
        <v>1798017.6099999999</v>
      </c>
      <c r="AG166" s="44">
        <f t="shared" si="109"/>
        <v>1403624.6099999999</v>
      </c>
      <c r="AH166" s="44">
        <f t="shared" si="110"/>
        <v>1004464</v>
      </c>
      <c r="AI166" s="44">
        <f t="shared" si="111"/>
        <v>90358352.61</v>
      </c>
    </row>
    <row r="167" spans="1:35" s="63" customFormat="1" ht="21" customHeight="1">
      <c r="A167" s="171" t="s">
        <v>131</v>
      </c>
      <c r="B167" s="172"/>
      <c r="C167" s="18">
        <f>C61+C148</f>
        <v>32923200</v>
      </c>
      <c r="D167" s="18">
        <f>D61+D148</f>
        <v>0</v>
      </c>
      <c r="E167" s="18">
        <f>E61+E148</f>
        <v>0</v>
      </c>
      <c r="F167" s="44">
        <f t="shared" si="100"/>
        <v>591900</v>
      </c>
      <c r="G167" s="18">
        <f aca="true" t="shared" si="120" ref="G167:L167">G61+G148</f>
        <v>173400</v>
      </c>
      <c r="H167" s="18">
        <f t="shared" si="120"/>
        <v>0</v>
      </c>
      <c r="I167" s="18">
        <f t="shared" si="120"/>
        <v>0</v>
      </c>
      <c r="J167" s="18">
        <f t="shared" si="120"/>
        <v>418500</v>
      </c>
      <c r="K167" s="18">
        <f t="shared" si="120"/>
        <v>50000</v>
      </c>
      <c r="L167" s="18">
        <f t="shared" si="120"/>
        <v>50000</v>
      </c>
      <c r="M167" s="18">
        <f t="shared" si="115"/>
        <v>33515100</v>
      </c>
      <c r="N167" s="18">
        <f>N61+N148</f>
        <v>0</v>
      </c>
      <c r="O167" s="18">
        <f>O61+O148</f>
        <v>0</v>
      </c>
      <c r="P167" s="18">
        <f>P61+P148</f>
        <v>0</v>
      </c>
      <c r="Q167" s="44">
        <f t="shared" si="112"/>
        <v>0</v>
      </c>
      <c r="R167" s="18">
        <f aca="true" t="shared" si="121" ref="R167:W167">R61+R148</f>
        <v>0</v>
      </c>
      <c r="S167" s="18">
        <f t="shared" si="121"/>
        <v>0</v>
      </c>
      <c r="T167" s="18">
        <f t="shared" si="121"/>
        <v>0</v>
      </c>
      <c r="U167" s="18">
        <f t="shared" si="121"/>
        <v>0</v>
      </c>
      <c r="V167" s="18">
        <f t="shared" si="121"/>
        <v>0</v>
      </c>
      <c r="W167" s="18">
        <f t="shared" si="121"/>
        <v>0</v>
      </c>
      <c r="X167" s="44">
        <f t="shared" si="113"/>
        <v>0</v>
      </c>
      <c r="Y167" s="44">
        <f t="shared" si="101"/>
        <v>32923200</v>
      </c>
      <c r="Z167" s="44">
        <f t="shared" si="102"/>
        <v>0</v>
      </c>
      <c r="AA167" s="44">
        <f t="shared" si="103"/>
        <v>0</v>
      </c>
      <c r="AB167" s="44">
        <f t="shared" si="104"/>
        <v>591900</v>
      </c>
      <c r="AC167" s="44">
        <f t="shared" si="105"/>
        <v>173400</v>
      </c>
      <c r="AD167" s="44">
        <f t="shared" si="106"/>
        <v>0</v>
      </c>
      <c r="AE167" s="44">
        <f t="shared" si="107"/>
        <v>0</v>
      </c>
      <c r="AF167" s="44">
        <f t="shared" si="108"/>
        <v>418500</v>
      </c>
      <c r="AG167" s="44">
        <f t="shared" si="109"/>
        <v>50000</v>
      </c>
      <c r="AH167" s="44">
        <f t="shared" si="110"/>
        <v>50000</v>
      </c>
      <c r="AI167" s="44">
        <f t="shared" si="111"/>
        <v>33515100</v>
      </c>
    </row>
    <row r="168" spans="1:35" s="63" customFormat="1" ht="24" customHeight="1">
      <c r="A168" s="171" t="s">
        <v>132</v>
      </c>
      <c r="B168" s="172"/>
      <c r="C168" s="18">
        <f>C62+C149+C18+C41</f>
        <v>1030390</v>
      </c>
      <c r="D168" s="18">
        <f aca="true" t="shared" si="122" ref="D168:L168">D62+D149+D18+D41</f>
        <v>421892</v>
      </c>
      <c r="E168" s="18">
        <f t="shared" si="122"/>
        <v>19915</v>
      </c>
      <c r="F168" s="18">
        <f t="shared" si="122"/>
        <v>13943</v>
      </c>
      <c r="G168" s="18">
        <f t="shared" si="122"/>
        <v>0</v>
      </c>
      <c r="H168" s="18">
        <f t="shared" si="122"/>
        <v>0</v>
      </c>
      <c r="I168" s="18">
        <f t="shared" si="122"/>
        <v>0</v>
      </c>
      <c r="J168" s="18">
        <f t="shared" si="122"/>
        <v>13943</v>
      </c>
      <c r="K168" s="18">
        <f t="shared" si="122"/>
        <v>0</v>
      </c>
      <c r="L168" s="18">
        <f t="shared" si="122"/>
        <v>0</v>
      </c>
      <c r="M168" s="18">
        <f t="shared" si="115"/>
        <v>1044333</v>
      </c>
      <c r="N168" s="18">
        <f aca="true" t="shared" si="123" ref="N168:AI168">N62+N149+N18+N41</f>
        <v>0</v>
      </c>
      <c r="O168" s="18">
        <f t="shared" si="123"/>
        <v>0</v>
      </c>
      <c r="P168" s="18">
        <f t="shared" si="123"/>
        <v>0</v>
      </c>
      <c r="Q168" s="18">
        <f t="shared" si="123"/>
        <v>0</v>
      </c>
      <c r="R168" s="18">
        <f t="shared" si="123"/>
        <v>0</v>
      </c>
      <c r="S168" s="18">
        <f t="shared" si="123"/>
        <v>0</v>
      </c>
      <c r="T168" s="18">
        <f t="shared" si="123"/>
        <v>0</v>
      </c>
      <c r="U168" s="18">
        <f t="shared" si="123"/>
        <v>0</v>
      </c>
      <c r="V168" s="18">
        <f t="shared" si="123"/>
        <v>0</v>
      </c>
      <c r="W168" s="18">
        <f t="shared" si="123"/>
        <v>0</v>
      </c>
      <c r="X168" s="18">
        <f t="shared" si="123"/>
        <v>0</v>
      </c>
      <c r="Y168" s="18">
        <f t="shared" si="123"/>
        <v>1030390</v>
      </c>
      <c r="Z168" s="18">
        <f t="shared" si="123"/>
        <v>421892</v>
      </c>
      <c r="AA168" s="18">
        <f t="shared" si="123"/>
        <v>19915</v>
      </c>
      <c r="AB168" s="18">
        <f t="shared" si="123"/>
        <v>13943</v>
      </c>
      <c r="AC168" s="18">
        <f t="shared" si="123"/>
        <v>0</v>
      </c>
      <c r="AD168" s="18">
        <f t="shared" si="123"/>
        <v>0</v>
      </c>
      <c r="AE168" s="18">
        <f t="shared" si="123"/>
        <v>0</v>
      </c>
      <c r="AF168" s="18">
        <f t="shared" si="123"/>
        <v>13943</v>
      </c>
      <c r="AG168" s="18">
        <f t="shared" si="123"/>
        <v>0</v>
      </c>
      <c r="AH168" s="18">
        <f t="shared" si="123"/>
        <v>0</v>
      </c>
      <c r="AI168" s="18">
        <f t="shared" si="123"/>
        <v>1044333</v>
      </c>
    </row>
    <row r="170" spans="1:35" s="42" customFormat="1" ht="18.75" customHeight="1">
      <c r="A170" s="22"/>
      <c r="B170" s="81"/>
      <c r="C170" s="176"/>
      <c r="D170" s="176"/>
      <c r="E170" s="176"/>
      <c r="I170" s="55"/>
      <c r="K170" s="55"/>
      <c r="L170" s="178"/>
      <c r="M170" s="178"/>
      <c r="N170" s="41"/>
      <c r="O170" s="41"/>
      <c r="P170" s="41"/>
      <c r="Q170" s="41"/>
      <c r="R170" s="41"/>
      <c r="S170" s="41"/>
      <c r="T170" s="41"/>
      <c r="U170" s="41"/>
      <c r="V170" s="41"/>
      <c r="W170" s="41"/>
      <c r="X170" s="41"/>
      <c r="Y170" s="176" t="s">
        <v>160</v>
      </c>
      <c r="Z170" s="176"/>
      <c r="AA170" s="176"/>
      <c r="AE170" s="55"/>
      <c r="AG170" s="55"/>
      <c r="AH170" s="178" t="s">
        <v>155</v>
      </c>
      <c r="AI170" s="178"/>
    </row>
    <row r="171" spans="3:35" ht="15" customHeight="1">
      <c r="C171" s="41"/>
      <c r="D171" s="41"/>
      <c r="E171" s="41"/>
      <c r="H171" s="41"/>
      <c r="I171" s="41"/>
      <c r="J171" s="41"/>
      <c r="K171" s="41"/>
      <c r="L171" s="41"/>
      <c r="M171" s="41"/>
      <c r="N171" s="41"/>
      <c r="O171" s="41"/>
      <c r="P171" s="41"/>
      <c r="Q171" s="41"/>
      <c r="R171" s="41"/>
      <c r="S171" s="41"/>
      <c r="T171" s="41"/>
      <c r="U171" s="41"/>
      <c r="V171" s="41"/>
      <c r="W171" s="41"/>
      <c r="X171" s="41"/>
      <c r="Y171" s="41"/>
      <c r="Z171" s="41"/>
      <c r="AA171" s="41"/>
      <c r="AD171" s="41"/>
      <c r="AE171" s="41"/>
      <c r="AF171" s="41"/>
      <c r="AG171" s="41"/>
      <c r="AH171" s="41"/>
      <c r="AI171" s="41"/>
    </row>
    <row r="172" spans="2:35" s="14" customFormat="1" ht="24" customHeight="1" hidden="1">
      <c r="B172" s="25"/>
      <c r="C172" s="177"/>
      <c r="D172" s="177"/>
      <c r="E172" s="15"/>
      <c r="H172" s="15"/>
      <c r="I172" s="15"/>
      <c r="J172" s="15"/>
      <c r="K172" s="15"/>
      <c r="L172" s="15"/>
      <c r="M172" s="15"/>
      <c r="N172" s="15"/>
      <c r="O172" s="15"/>
      <c r="P172" s="15"/>
      <c r="Q172" s="15"/>
      <c r="R172" s="15"/>
      <c r="S172" s="15"/>
      <c r="T172" s="15"/>
      <c r="U172" s="15"/>
      <c r="V172" s="15"/>
      <c r="W172" s="15"/>
      <c r="X172" s="15"/>
      <c r="Y172" s="177" t="s">
        <v>246</v>
      </c>
      <c r="Z172" s="177"/>
      <c r="AA172" s="15"/>
      <c r="AD172" s="15"/>
      <c r="AE172" s="15"/>
      <c r="AF172" s="15"/>
      <c r="AG172" s="15"/>
      <c r="AH172" s="15"/>
      <c r="AI172" s="15"/>
    </row>
    <row r="173" spans="3:35" ht="18.7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row>
    <row r="174" spans="3:35" s="42" customFormat="1" ht="21" customHeight="1">
      <c r="C174" s="41">
        <f>C166-'дод.2'!C173</f>
        <v>0</v>
      </c>
      <c r="D174" s="41">
        <f>D166-'дод.2'!D173</f>
        <v>0</v>
      </c>
      <c r="E174" s="41">
        <f>E166-'дод.2'!E173</f>
        <v>0</v>
      </c>
      <c r="F174" s="41">
        <f>F166-'дод.2'!F173</f>
        <v>0</v>
      </c>
      <c r="G174" s="41">
        <f>G166-'дод.2'!G173</f>
        <v>0</v>
      </c>
      <c r="H174" s="41">
        <f>H166-'дод.2'!H173</f>
        <v>0</v>
      </c>
      <c r="I174" s="41">
        <f>I166-'дод.2'!I173</f>
        <v>0</v>
      </c>
      <c r="J174" s="41">
        <f>J166-'дод.2'!J173</f>
        <v>0</v>
      </c>
      <c r="K174" s="41">
        <f>K166-'дод.2'!K173</f>
        <v>0</v>
      </c>
      <c r="L174" s="41">
        <f>L166-'дод.2'!L173</f>
        <v>0</v>
      </c>
      <c r="M174" s="41">
        <f>M166-'дод.2'!M173</f>
        <v>0</v>
      </c>
      <c r="N174" s="41">
        <f>N166-'дод.2'!N173</f>
        <v>0</v>
      </c>
      <c r="O174" s="41">
        <f>O166-'дод.2'!O173</f>
        <v>0</v>
      </c>
      <c r="P174" s="41">
        <f>P166-'дод.2'!P173</f>
        <v>0</v>
      </c>
      <c r="Q174" s="41">
        <f>Q166-'дод.2'!Q173</f>
        <v>0</v>
      </c>
      <c r="R174" s="41">
        <f>R166-'дод.2'!R173</f>
        <v>0</v>
      </c>
      <c r="S174" s="41">
        <f>S166-'дод.2'!S173</f>
        <v>0</v>
      </c>
      <c r="T174" s="41">
        <f>T166-'дод.2'!T173</f>
        <v>0</v>
      </c>
      <c r="U174" s="41">
        <f>U166-'дод.2'!U173</f>
        <v>0</v>
      </c>
      <c r="V174" s="41">
        <f>V166-'дод.2'!V173</f>
        <v>0</v>
      </c>
      <c r="W174" s="41">
        <f>W166-'дод.2'!W173</f>
        <v>0</v>
      </c>
      <c r="X174" s="41">
        <f>X166-'дод.2'!X173</f>
        <v>0</v>
      </c>
      <c r="Y174" s="41">
        <f>Y166-'дод.2'!Y173</f>
        <v>0</v>
      </c>
      <c r="Z174" s="41">
        <f>Z166-'дод.2'!Z173</f>
        <v>0</v>
      </c>
      <c r="AA174" s="41">
        <f>AA166-'дод.2'!AA173</f>
        <v>0</v>
      </c>
      <c r="AB174" s="41">
        <f>AB166-'дод.2'!AB173</f>
        <v>0</v>
      </c>
      <c r="AC174" s="41">
        <f>AC166-'дод.2'!AC173</f>
        <v>0</v>
      </c>
      <c r="AD174" s="41">
        <f>AD166-'дод.2'!AD173</f>
        <v>0</v>
      </c>
      <c r="AE174" s="41">
        <f>AE166-'дод.2'!AE173</f>
        <v>0</v>
      </c>
      <c r="AF174" s="41">
        <f>AF166-'дод.2'!AF173</f>
        <v>0</v>
      </c>
      <c r="AG174" s="41">
        <f>AG166-'дод.2'!AG173</f>
        <v>0</v>
      </c>
      <c r="AH174" s="41">
        <f>AH166-'дод.2'!AH173</f>
        <v>0</v>
      </c>
      <c r="AI174" s="41">
        <f>AI166-'дод.2'!AI173</f>
        <v>0</v>
      </c>
    </row>
    <row r="175" spans="3:35" ht="15.75">
      <c r="C175" s="41">
        <f>C167-'дод.2'!C174</f>
        <v>0</v>
      </c>
      <c r="D175" s="41">
        <f>D167-'дод.2'!D174</f>
        <v>0</v>
      </c>
      <c r="E175" s="41">
        <f>E167-'дод.2'!E174</f>
        <v>0</v>
      </c>
      <c r="F175" s="41">
        <f>F167-'дод.2'!F174</f>
        <v>0</v>
      </c>
      <c r="G175" s="41">
        <f>G167-'дод.2'!G174</f>
        <v>0</v>
      </c>
      <c r="H175" s="41">
        <f>H167-'дод.2'!H174</f>
        <v>0</v>
      </c>
      <c r="I175" s="41">
        <f>I167-'дод.2'!I174</f>
        <v>0</v>
      </c>
      <c r="J175" s="41">
        <f>J167-'дод.2'!J174</f>
        <v>0</v>
      </c>
      <c r="K175" s="41">
        <f>K167-'дод.2'!K174</f>
        <v>0</v>
      </c>
      <c r="L175" s="41">
        <f>L167-'дод.2'!L174</f>
        <v>0</v>
      </c>
      <c r="M175" s="41">
        <f>M167-'дод.2'!M174</f>
        <v>0</v>
      </c>
      <c r="N175" s="41">
        <f>N167-'дод.2'!N174</f>
        <v>0</v>
      </c>
      <c r="O175" s="41">
        <f>O167-'дод.2'!O174</f>
        <v>0</v>
      </c>
      <c r="P175" s="41">
        <f>P167-'дод.2'!P174</f>
        <v>0</v>
      </c>
      <c r="Q175" s="41">
        <f>Q167-'дод.2'!Q174</f>
        <v>0</v>
      </c>
      <c r="R175" s="41">
        <f>R167-'дод.2'!R174</f>
        <v>0</v>
      </c>
      <c r="S175" s="41">
        <f>S167-'дод.2'!S174</f>
        <v>0</v>
      </c>
      <c r="T175" s="41">
        <f>T167-'дод.2'!T174</f>
        <v>0</v>
      </c>
      <c r="U175" s="41">
        <f>U167-'дод.2'!U174</f>
        <v>0</v>
      </c>
      <c r="V175" s="41">
        <f>V167-'дод.2'!V174</f>
        <v>0</v>
      </c>
      <c r="W175" s="41">
        <f>W167-'дод.2'!W174</f>
        <v>0</v>
      </c>
      <c r="X175" s="41">
        <f>X167-'дод.2'!X174</f>
        <v>0</v>
      </c>
      <c r="Y175" s="41">
        <f>Y167-'дод.2'!Y174</f>
        <v>0</v>
      </c>
      <c r="Z175" s="41">
        <f>Z167-'дод.2'!Z174</f>
        <v>0</v>
      </c>
      <c r="AA175" s="41">
        <f>AA167-'дод.2'!AA174</f>
        <v>0</v>
      </c>
      <c r="AB175" s="41">
        <f>AB167-'дод.2'!AB174</f>
        <v>0</v>
      </c>
      <c r="AC175" s="41">
        <f>AC167-'дод.2'!AC174</f>
        <v>0</v>
      </c>
      <c r="AD175" s="41">
        <f>AD167-'дод.2'!AD174</f>
        <v>0</v>
      </c>
      <c r="AE175" s="41">
        <f>AE167-'дод.2'!AE174</f>
        <v>0</v>
      </c>
      <c r="AF175" s="41">
        <f>AF167-'дод.2'!AF174</f>
        <v>0</v>
      </c>
      <c r="AG175" s="41">
        <f>AG167-'дод.2'!AG174</f>
        <v>0</v>
      </c>
      <c r="AH175" s="41">
        <f>AH167-'дод.2'!AH174</f>
        <v>0</v>
      </c>
      <c r="AI175" s="41">
        <f>AI167-'дод.2'!AI174</f>
        <v>0</v>
      </c>
    </row>
    <row r="176" spans="3:35" ht="15.75">
      <c r="C176" s="41">
        <f>C168-'дод.2'!C175</f>
        <v>0</v>
      </c>
      <c r="D176" s="41">
        <f>D168-'дод.2'!D175</f>
        <v>0</v>
      </c>
      <c r="E176" s="41">
        <f>E168-'дод.2'!E175</f>
        <v>0</v>
      </c>
      <c r="F176" s="41">
        <f>F168-'дод.2'!F175</f>
        <v>0</v>
      </c>
      <c r="G176" s="41">
        <f>G168-'дод.2'!G175</f>
        <v>0</v>
      </c>
      <c r="H176" s="41">
        <f>H168-'дод.2'!H175</f>
        <v>0</v>
      </c>
      <c r="I176" s="41">
        <f>I168-'дод.2'!I175</f>
        <v>0</v>
      </c>
      <c r="J176" s="41">
        <f>J168-'дод.2'!J175</f>
        <v>0</v>
      </c>
      <c r="K176" s="41">
        <f>K168-'дод.2'!K175</f>
        <v>0</v>
      </c>
      <c r="L176" s="41">
        <f>L168-'дод.2'!L175</f>
        <v>0</v>
      </c>
      <c r="M176" s="41">
        <f>M168-'дод.2'!M175</f>
        <v>0</v>
      </c>
      <c r="N176" s="41">
        <f>N168-'дод.2'!N175</f>
        <v>0</v>
      </c>
      <c r="O176" s="41">
        <f>O168-'дод.2'!O175</f>
        <v>0</v>
      </c>
      <c r="P176" s="41">
        <f>P168-'дод.2'!P175</f>
        <v>0</v>
      </c>
      <c r="Q176" s="41">
        <f>Q168-'дод.2'!Q175</f>
        <v>0</v>
      </c>
      <c r="R176" s="41">
        <f>R168-'дод.2'!R175</f>
        <v>0</v>
      </c>
      <c r="S176" s="41">
        <f>S168-'дод.2'!S175</f>
        <v>0</v>
      </c>
      <c r="T176" s="41">
        <f>T168-'дод.2'!T175</f>
        <v>0</v>
      </c>
      <c r="U176" s="41">
        <f>U168-'дод.2'!U175</f>
        <v>0</v>
      </c>
      <c r="V176" s="41">
        <f>V168-'дод.2'!V175</f>
        <v>0</v>
      </c>
      <c r="W176" s="41">
        <f>W168-'дод.2'!W175</f>
        <v>0</v>
      </c>
      <c r="X176" s="41">
        <f>X168-'дод.2'!X175</f>
        <v>0</v>
      </c>
      <c r="Y176" s="41">
        <f>Y168-'дод.2'!Y175</f>
        <v>0</v>
      </c>
      <c r="Z176" s="41">
        <f>Z168-'дод.2'!Z175</f>
        <v>0</v>
      </c>
      <c r="AA176" s="41">
        <f>AA168-'дод.2'!AA175</f>
        <v>0</v>
      </c>
      <c r="AB176" s="41">
        <f>AB168-'дод.2'!AB175</f>
        <v>0</v>
      </c>
      <c r="AC176" s="41">
        <f>AC168-'дод.2'!AC175</f>
        <v>0</v>
      </c>
      <c r="AD176" s="41">
        <f>AD168-'дод.2'!AD175</f>
        <v>0</v>
      </c>
      <c r="AE176" s="41">
        <f>AE168-'дод.2'!AE175</f>
        <v>0</v>
      </c>
      <c r="AF176" s="41">
        <f>AF168-'дод.2'!AF175</f>
        <v>0</v>
      </c>
      <c r="AG176" s="41">
        <f>AG168-'дод.2'!AG175</f>
        <v>0</v>
      </c>
      <c r="AH176" s="41">
        <f>AH168-'дод.2'!AH175</f>
        <v>0</v>
      </c>
      <c r="AI176" s="41">
        <f>AI168-'дод.2'!AI175</f>
        <v>0</v>
      </c>
    </row>
    <row r="177" ht="15.75">
      <c r="AA177" s="23"/>
    </row>
    <row r="178" ht="15.75">
      <c r="AA178" s="23"/>
    </row>
    <row r="195" ht="23.25" customHeight="1"/>
    <row r="197" ht="15" customHeight="1"/>
    <row r="201" spans="1:2" ht="21.75" customHeight="1">
      <c r="A201" s="164"/>
      <c r="B201" s="164"/>
    </row>
  </sheetData>
  <mergeCells count="183">
    <mergeCell ref="A23:B23"/>
    <mergeCell ref="C170:E170"/>
    <mergeCell ref="L170:M170"/>
    <mergeCell ref="C172:D172"/>
    <mergeCell ref="A73:B73"/>
    <mergeCell ref="A166:B166"/>
    <mergeCell ref="A107:B107"/>
    <mergeCell ref="A99:B99"/>
    <mergeCell ref="A119:B119"/>
    <mergeCell ref="A109:B109"/>
    <mergeCell ref="Y170:AA170"/>
    <mergeCell ref="Y172:Z172"/>
    <mergeCell ref="AG10:AH10"/>
    <mergeCell ref="Z11:Z13"/>
    <mergeCell ref="AA11:AA13"/>
    <mergeCell ref="AD11:AD13"/>
    <mergeCell ref="AE11:AE13"/>
    <mergeCell ref="AG11:AG13"/>
    <mergeCell ref="AH12:AH13"/>
    <mergeCell ref="AH170:AI170"/>
    <mergeCell ref="Y7:AI7"/>
    <mergeCell ref="Y8:AA9"/>
    <mergeCell ref="AB8:AH9"/>
    <mergeCell ref="AI8:AI13"/>
    <mergeCell ref="Y10:Y13"/>
    <mergeCell ref="Z10:AA10"/>
    <mergeCell ref="AB10:AB13"/>
    <mergeCell ref="AC10:AC13"/>
    <mergeCell ref="AD10:AE10"/>
    <mergeCell ref="AF10:AF13"/>
    <mergeCell ref="P11:P13"/>
    <mergeCell ref="S11:S13"/>
    <mergeCell ref="T11:T13"/>
    <mergeCell ref="V11:V13"/>
    <mergeCell ref="U10:U13"/>
    <mergeCell ref="S10:T10"/>
    <mergeCell ref="W12:W13"/>
    <mergeCell ref="V10:W10"/>
    <mergeCell ref="N7:X7"/>
    <mergeCell ref="N8:P9"/>
    <mergeCell ref="Q8:W9"/>
    <mergeCell ref="X8:X13"/>
    <mergeCell ref="N10:N13"/>
    <mergeCell ref="O10:P10"/>
    <mergeCell ref="Q10:Q13"/>
    <mergeCell ref="R10:R13"/>
    <mergeCell ref="O11:O13"/>
    <mergeCell ref="A85:B85"/>
    <mergeCell ref="A87:B87"/>
    <mergeCell ref="A77:B77"/>
    <mergeCell ref="K71:K72"/>
    <mergeCell ref="A68:B68"/>
    <mergeCell ref="C71:C72"/>
    <mergeCell ref="D71:D72"/>
    <mergeCell ref="E71:E72"/>
    <mergeCell ref="C74:C76"/>
    <mergeCell ref="A2:B2"/>
    <mergeCell ref="L2:M2"/>
    <mergeCell ref="L3:M3"/>
    <mergeCell ref="A83:B83"/>
    <mergeCell ref="A10:A13"/>
    <mergeCell ref="B10:B13"/>
    <mergeCell ref="K11:K13"/>
    <mergeCell ref="L11:L12"/>
    <mergeCell ref="D11:D13"/>
    <mergeCell ref="E11:E13"/>
    <mergeCell ref="A168:B168"/>
    <mergeCell ref="A61:B61"/>
    <mergeCell ref="A62:B62"/>
    <mergeCell ref="A64:B64"/>
    <mergeCell ref="A66:B66"/>
    <mergeCell ref="A81:B81"/>
    <mergeCell ref="A122:B122"/>
    <mergeCell ref="A124:B124"/>
    <mergeCell ref="A121:B121"/>
    <mergeCell ref="A167:B167"/>
    <mergeCell ref="K74:K76"/>
    <mergeCell ref="A148:B148"/>
    <mergeCell ref="A111:B111"/>
    <mergeCell ref="A91:B91"/>
    <mergeCell ref="A89:B89"/>
    <mergeCell ref="A93:B93"/>
    <mergeCell ref="A95:B95"/>
    <mergeCell ref="A105:B105"/>
    <mergeCell ref="A103:B103"/>
    <mergeCell ref="A101:B101"/>
    <mergeCell ref="D74:D76"/>
    <mergeCell ref="E74:E76"/>
    <mergeCell ref="A97:B97"/>
    <mergeCell ref="A79:B79"/>
    <mergeCell ref="A201:B201"/>
    <mergeCell ref="A113:B113"/>
    <mergeCell ref="A134:B134"/>
    <mergeCell ref="A136:B136"/>
    <mergeCell ref="A141:B141"/>
    <mergeCell ref="A139:B139"/>
    <mergeCell ref="A130:B130"/>
    <mergeCell ref="A117:B117"/>
    <mergeCell ref="A115:B115"/>
    <mergeCell ref="A132:B132"/>
    <mergeCell ref="C5:L5"/>
    <mergeCell ref="C7:M7"/>
    <mergeCell ref="M8:M13"/>
    <mergeCell ref="C10:C13"/>
    <mergeCell ref="K10:L10"/>
    <mergeCell ref="D10:E10"/>
    <mergeCell ref="F10:F13"/>
    <mergeCell ref="G10:G13"/>
    <mergeCell ref="J10:J13"/>
    <mergeCell ref="H11:H13"/>
    <mergeCell ref="M71:M72"/>
    <mergeCell ref="H10:I10"/>
    <mergeCell ref="I11:I13"/>
    <mergeCell ref="I71:I72"/>
    <mergeCell ref="H71:H72"/>
    <mergeCell ref="A149:B149"/>
    <mergeCell ref="F74:F76"/>
    <mergeCell ref="G74:G76"/>
    <mergeCell ref="J71:J72"/>
    <mergeCell ref="H74:H76"/>
    <mergeCell ref="I74:I76"/>
    <mergeCell ref="J74:J76"/>
    <mergeCell ref="F71:F72"/>
    <mergeCell ref="G71:G72"/>
    <mergeCell ref="A74:A76"/>
    <mergeCell ref="R71:R72"/>
    <mergeCell ref="S71:S72"/>
    <mergeCell ref="N71:N72"/>
    <mergeCell ref="O71:O72"/>
    <mergeCell ref="P71:P72"/>
    <mergeCell ref="Q71:Q72"/>
    <mergeCell ref="T71:T72"/>
    <mergeCell ref="U71:U72"/>
    <mergeCell ref="V71:V72"/>
    <mergeCell ref="W71:W72"/>
    <mergeCell ref="X71:X72"/>
    <mergeCell ref="AI71:AI72"/>
    <mergeCell ref="N74:N76"/>
    <mergeCell ref="O74:O76"/>
    <mergeCell ref="P74:P76"/>
    <mergeCell ref="Q74:Q76"/>
    <mergeCell ref="R74:R76"/>
    <mergeCell ref="S74:S76"/>
    <mergeCell ref="T74:T76"/>
    <mergeCell ref="AC71:AC72"/>
    <mergeCell ref="AH71:AH72"/>
    <mergeCell ref="AE71:AE72"/>
    <mergeCell ref="AF71:AF72"/>
    <mergeCell ref="Y71:Y72"/>
    <mergeCell ref="Z71:Z72"/>
    <mergeCell ref="AA71:AA72"/>
    <mergeCell ref="AB71:AB72"/>
    <mergeCell ref="AD71:AD72"/>
    <mergeCell ref="AG71:AG72"/>
    <mergeCell ref="W74:W76"/>
    <mergeCell ref="M74:M76"/>
    <mergeCell ref="AH74:AH76"/>
    <mergeCell ref="AI74:AI76"/>
    <mergeCell ref="AC74:AC76"/>
    <mergeCell ref="AD74:AD76"/>
    <mergeCell ref="AE74:AE76"/>
    <mergeCell ref="AF74:AF76"/>
    <mergeCell ref="X74:X76"/>
    <mergeCell ref="A71:A72"/>
    <mergeCell ref="A41:B41"/>
    <mergeCell ref="L74:L76"/>
    <mergeCell ref="AG74:AG76"/>
    <mergeCell ref="Y74:Y76"/>
    <mergeCell ref="Z74:Z76"/>
    <mergeCell ref="AA74:AA76"/>
    <mergeCell ref="AB74:AB76"/>
    <mergeCell ref="U74:U76"/>
    <mergeCell ref="V74:V76"/>
    <mergeCell ref="D4:J4"/>
    <mergeCell ref="A43:B43"/>
    <mergeCell ref="L71:L72"/>
    <mergeCell ref="B7:B9"/>
    <mergeCell ref="A7:A9"/>
    <mergeCell ref="C8:E9"/>
    <mergeCell ref="A29:B29"/>
    <mergeCell ref="A18:B18"/>
    <mergeCell ref="F8:L9"/>
    <mergeCell ref="A70:B70"/>
  </mergeCells>
  <printOptions/>
  <pageMargins left="0.7874015748031497" right="0.7874015748031497" top="1.1811023622047245" bottom="0.3937007874015748" header="0.1968503937007874" footer="0.1968503937007874"/>
  <pageSetup horizontalDpi="600" verticalDpi="600" orientation="landscape" paperSize="9" scale="43" r:id="rId1"/>
  <headerFooter alignWithMargins="0">
    <oddFooter>&amp;C&amp;P
</oddFooter>
  </headerFooter>
  <rowBreaks count="4" manualBreakCount="4">
    <brk id="62" max="34" man="1"/>
    <brk id="73" max="34" man="1"/>
    <brk id="87" max="34" man="1"/>
    <brk id="12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123</cp:lastModifiedBy>
  <cp:lastPrinted>2013-04-08T15:08:24Z</cp:lastPrinted>
  <dcterms:created xsi:type="dcterms:W3CDTF">1996-10-08T23:32:33Z</dcterms:created>
  <dcterms:modified xsi:type="dcterms:W3CDTF">2013-04-24T12:10:20Z</dcterms:modified>
  <cp:category/>
  <cp:version/>
  <cp:contentType/>
  <cp:contentStatus/>
</cp:coreProperties>
</file>