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46" windowWidth="7305" windowHeight="6585" tabRatio="501" activeTab="0"/>
  </bookViews>
  <sheets>
    <sheet name="ВИДАТКИ , ФІНАНСУВАННЯ" sheetId="1" r:id="rId1"/>
  </sheets>
  <definedNames/>
  <calcPr fullCalcOnLoad="1" fullPrecision="0"/>
</workbook>
</file>

<file path=xl/sharedStrings.xml><?xml version="1.0" encoding="utf-8"?>
<sst xmlns="http://schemas.openxmlformats.org/spreadsheetml/2006/main" count="84" uniqueCount="60">
  <si>
    <t>Цільові фонди</t>
  </si>
  <si>
    <t>Код</t>
  </si>
  <si>
    <t>Разом</t>
  </si>
  <si>
    <t>Освiта</t>
  </si>
  <si>
    <t>Охорона здоров'я</t>
  </si>
  <si>
    <t>Соцiальний захист та соцiальне забезпечення</t>
  </si>
  <si>
    <t>Культура i мистецтво</t>
  </si>
  <si>
    <t>Засоби масової iнформацiї</t>
  </si>
  <si>
    <t>010000</t>
  </si>
  <si>
    <t>Державне управління</t>
  </si>
  <si>
    <t>070000</t>
  </si>
  <si>
    <t>080000</t>
  </si>
  <si>
    <t>090000</t>
  </si>
  <si>
    <t>110000</t>
  </si>
  <si>
    <t>120000</t>
  </si>
  <si>
    <t>130000</t>
  </si>
  <si>
    <t>Фізична культура і спорт</t>
  </si>
  <si>
    <t>170000</t>
  </si>
  <si>
    <t>210000</t>
  </si>
  <si>
    <t>240000</t>
  </si>
  <si>
    <t>Будівництво</t>
  </si>
  <si>
    <t>Транспорт, шляхове господарство</t>
  </si>
  <si>
    <t>РАЗОМ ВИДАТКІВ обласного бюджету</t>
  </si>
  <si>
    <t>Кошти, одержані із загального фонду бюджету до бюджету розвитку (спеціального фонду)</t>
  </si>
  <si>
    <t>160000</t>
  </si>
  <si>
    <t>Сільське господарство</t>
  </si>
  <si>
    <t>Охорона навколишнього природного середовища</t>
  </si>
  <si>
    <t>Кошти, що передаються до бюджетів інших рівнів</t>
  </si>
  <si>
    <t>Субвенції з держбюджету</t>
  </si>
  <si>
    <t>Видатки, не віднесені до основних груп</t>
  </si>
  <si>
    <t>Запобігання та лiквiдацiя надзвичайних ситуацiй та наслiдкiв стихiйного лиха</t>
  </si>
  <si>
    <t>Інші послуги, пов'язані з економічною діяльністю</t>
  </si>
  <si>
    <t>(тис. гривень)</t>
  </si>
  <si>
    <t>Загальний фонд</t>
  </si>
  <si>
    <t>Спеціальний фонд</t>
  </si>
  <si>
    <t>Видатки бюджету</t>
  </si>
  <si>
    <t>6.2.</t>
  </si>
  <si>
    <t>№ з/п</t>
  </si>
  <si>
    <t>КТКВК</t>
  </si>
  <si>
    <t>2013 рік (прогноз)</t>
  </si>
  <si>
    <t>загальний фонд</t>
  </si>
  <si>
    <t>спеціальний фонд</t>
  </si>
  <si>
    <t>Назва</t>
  </si>
  <si>
    <t>Фінансування</t>
  </si>
  <si>
    <t>2014 рік</t>
  </si>
  <si>
    <t>Баркулова</t>
  </si>
  <si>
    <t>доходи</t>
  </si>
  <si>
    <t>Лена</t>
  </si>
  <si>
    <t>Всього повна потреба</t>
  </si>
  <si>
    <t>Дотації  вирівнювання</t>
  </si>
  <si>
    <t>Субвенції з районного бюджету</t>
  </si>
  <si>
    <t>Додаток 8</t>
  </si>
  <si>
    <t>Додаток 9</t>
  </si>
  <si>
    <t>Начальник фінансового управління                                                                                                                                                 К.В.Лісунова</t>
  </si>
  <si>
    <t>Затверджено сесією на 2013 рік</t>
  </si>
  <si>
    <t>2015 рік</t>
  </si>
  <si>
    <t>до Пояснювальної записки рішення районної ради від 24.12.2012</t>
  </si>
  <si>
    <t>необхідно додатково на 2013 рік</t>
  </si>
  <si>
    <t>Видатки районного бюджету на 2014-2015 роки</t>
  </si>
  <si>
    <r>
      <t xml:space="preserve">Джерела фінансування районного бюджету на 2014-2015 роки                                      </t>
    </r>
    <r>
      <rPr>
        <sz val="15"/>
        <rFont val="Times New Roman"/>
        <family val="1"/>
      </rPr>
      <t>тис.грн</t>
    </r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</si>
</sst>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0"/>
    <numFmt numFmtId="174" formatCode="#,###"/>
    <numFmt numFmtId="175" formatCode="0.0;[Red]0.0"/>
    <numFmt numFmtId="176" formatCode="#,##0.0"/>
  </numFmts>
  <fonts count="40">
    <font>
      <sz val="10"/>
      <name val="Times"/>
      <family val="0"/>
    </font>
    <font>
      <sz val="12"/>
      <color indexed="8"/>
      <name val="Times New Roman"/>
      <family val="2"/>
    </font>
    <font>
      <sz val="12"/>
      <name val="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color indexed="10"/>
      <name val="Times"/>
      <family val="1"/>
    </font>
    <font>
      <sz val="8"/>
      <name val="Times"/>
      <family val="0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.5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1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175" fontId="6" fillId="0" borderId="9">
      <alignment horizontal="center"/>
      <protection/>
    </xf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  <xf numFmtId="174" fontId="5" fillId="0" borderId="11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9" fillId="0" borderId="12" xfId="0" applyNumberFormat="1" applyFont="1" applyFill="1" applyBorder="1" applyAlignment="1">
      <alignment horizontal="center" vertical="center"/>
    </xf>
    <xf numFmtId="172" fontId="9" fillId="0" borderId="12" xfId="0" applyNumberFormat="1" applyFont="1" applyFill="1" applyBorder="1" applyAlignment="1">
      <alignment vertical="top" wrapText="1"/>
    </xf>
    <xf numFmtId="172" fontId="9" fillId="0" borderId="12" xfId="0" applyNumberFormat="1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left" vertical="top" wrapText="1"/>
    </xf>
    <xf numFmtId="172" fontId="11" fillId="0" borderId="12" xfId="0" applyNumberFormat="1" applyFont="1" applyFill="1" applyBorder="1" applyAlignment="1">
      <alignment horizontal="left" vertical="top" wrapText="1"/>
    </xf>
    <xf numFmtId="172" fontId="10" fillId="0" borderId="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left" vertical="top" wrapText="1"/>
    </xf>
    <xf numFmtId="172" fontId="10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/>
    </xf>
    <xf numFmtId="172" fontId="10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right"/>
    </xf>
    <xf numFmtId="176" fontId="10" fillId="0" borderId="12" xfId="0" applyNumberFormat="1" applyFont="1" applyFill="1" applyBorder="1" applyAlignment="1">
      <alignment horizontal="right" wrapText="1"/>
    </xf>
    <xf numFmtId="176" fontId="9" fillId="0" borderId="12" xfId="0" applyNumberFormat="1" applyFont="1" applyFill="1" applyBorder="1" applyAlignment="1">
      <alignment horizontal="right" wrapText="1"/>
    </xf>
    <xf numFmtId="176" fontId="9" fillId="0" borderId="12" xfId="0" applyNumberFormat="1" applyFont="1" applyFill="1" applyBorder="1" applyAlignment="1">
      <alignment horizontal="right"/>
    </xf>
    <xf numFmtId="176" fontId="9" fillId="0" borderId="12" xfId="0" applyNumberFormat="1" applyFont="1" applyFill="1" applyBorder="1" applyAlignment="1">
      <alignment/>
    </xf>
    <xf numFmtId="176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right" wrapText="1"/>
    </xf>
    <xf numFmtId="176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7" fillId="0" borderId="12" xfId="53" applyFont="1" applyFill="1" applyBorder="1" applyAlignment="1" applyProtection="1">
      <alignment horizontal="center" vertical="center"/>
      <protection locked="0"/>
    </xf>
    <xf numFmtId="0" fontId="14" fillId="0" borderId="12" xfId="53" applyFont="1" applyFill="1" applyBorder="1" applyAlignment="1" applyProtection="1">
      <alignment horizontal="left" vertical="top" wrapText="1"/>
      <protection locked="0"/>
    </xf>
    <xf numFmtId="0" fontId="16" fillId="0" borderId="12" xfId="53" applyFont="1" applyFill="1" applyBorder="1" applyAlignment="1" applyProtection="1">
      <alignment horizontal="left" vertical="top" wrapText="1"/>
      <protection locked="0"/>
    </xf>
    <xf numFmtId="0" fontId="18" fillId="0" borderId="12" xfId="53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 vertical="top" wrapText="1"/>
    </xf>
    <xf numFmtId="172" fontId="10" fillId="0" borderId="0" xfId="0" applyNumberFormat="1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right" vertical="top" wrapText="1"/>
    </xf>
    <xf numFmtId="0" fontId="35" fillId="0" borderId="0" xfId="0" applyFont="1" applyFill="1" applyAlignment="1">
      <alignment horizontal="right"/>
    </xf>
    <xf numFmtId="176" fontId="36" fillId="0" borderId="0" xfId="0" applyNumberFormat="1" applyFont="1" applyFill="1" applyAlignment="1">
      <alignment/>
    </xf>
    <xf numFmtId="0" fontId="35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176" fontId="38" fillId="0" borderId="0" xfId="0" applyNumberFormat="1" applyFont="1" applyFill="1" applyAlignment="1">
      <alignment/>
    </xf>
    <xf numFmtId="0" fontId="3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j_08" xfId="53"/>
    <cellStyle name="Плохой" xfId="54"/>
    <cellStyle name="Пояснение" xfId="55"/>
    <cellStyle name="Примечание" xfId="56"/>
    <cellStyle name="Percent" xfId="57"/>
    <cellStyle name="Процентный (0)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Целое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17">
      <selection activeCell="A37" sqref="A37:Q37"/>
    </sheetView>
  </sheetViews>
  <sheetFormatPr defaultColWidth="9.00390625" defaultRowHeight="12.75"/>
  <cols>
    <col min="1" max="1" width="10.875" style="1" customWidth="1"/>
    <col min="2" max="2" width="81.875" style="2" customWidth="1"/>
    <col min="3" max="3" width="11.00390625" style="2" hidden="1" customWidth="1"/>
    <col min="4" max="4" width="12.375" style="2" hidden="1" customWidth="1"/>
    <col min="5" max="5" width="10.875" style="2" hidden="1" customWidth="1"/>
    <col min="6" max="6" width="9.00390625" style="2" hidden="1" customWidth="1"/>
    <col min="7" max="7" width="9.125" style="2" hidden="1" customWidth="1"/>
    <col min="8" max="11" width="9.00390625" style="2" hidden="1" customWidth="1"/>
    <col min="12" max="12" width="14.125" style="2" customWidth="1"/>
    <col min="13" max="13" width="16.50390625" style="2" customWidth="1"/>
    <col min="14" max="14" width="16.625" style="2" customWidth="1"/>
    <col min="15" max="15" width="15.625" style="2" customWidth="1"/>
    <col min="16" max="16" width="16.375" style="2" customWidth="1"/>
    <col min="17" max="17" width="18.50390625" style="2" customWidth="1"/>
    <col min="18" max="18" width="11.125" style="2" bestFit="1" customWidth="1"/>
    <col min="19" max="19" width="14.375" style="2" customWidth="1"/>
    <col min="20" max="20" width="9.50390625" style="2" bestFit="1" customWidth="1"/>
    <col min="21" max="21" width="9.375" style="2" customWidth="1"/>
    <col min="22" max="22" width="11.875" style="2" customWidth="1"/>
    <col min="23" max="16384" width="9.375" style="2" customWidth="1"/>
  </cols>
  <sheetData>
    <row r="1" spans="1:17" s="12" customFormat="1" ht="15.75">
      <c r="A1" s="24"/>
      <c r="O1" s="66" t="s">
        <v>51</v>
      </c>
      <c r="P1" s="66"/>
      <c r="Q1" s="66"/>
    </row>
    <row r="2" spans="1:17" s="12" customFormat="1" ht="30" customHeight="1">
      <c r="A2" s="24"/>
      <c r="O2" s="67" t="s">
        <v>56</v>
      </c>
      <c r="P2" s="67"/>
      <c r="Q2" s="67"/>
    </row>
    <row r="3" spans="1:17" ht="19.5">
      <c r="A3" s="68" t="s">
        <v>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6:17" ht="12.75">
      <c r="P4" s="69" t="s">
        <v>32</v>
      </c>
      <c r="Q4" s="69"/>
    </row>
    <row r="5" spans="13:17" ht="5.25" customHeight="1">
      <c r="M5" s="3"/>
      <c r="P5" s="27"/>
      <c r="Q5" s="27"/>
    </row>
    <row r="6" spans="1:17" s="10" customFormat="1" ht="21.75" customHeight="1">
      <c r="A6" s="82" t="s">
        <v>1</v>
      </c>
      <c r="B6" s="77" t="s">
        <v>35</v>
      </c>
      <c r="C6" s="79" t="s">
        <v>54</v>
      </c>
      <c r="D6" s="80"/>
      <c r="E6" s="81"/>
      <c r="F6" s="74" t="s">
        <v>57</v>
      </c>
      <c r="G6" s="75"/>
      <c r="H6" s="76"/>
      <c r="I6" s="74" t="s">
        <v>48</v>
      </c>
      <c r="J6" s="75"/>
      <c r="K6" s="76"/>
      <c r="L6" s="71" t="s">
        <v>44</v>
      </c>
      <c r="M6" s="72"/>
      <c r="N6" s="73"/>
      <c r="O6" s="71" t="s">
        <v>55</v>
      </c>
      <c r="P6" s="72"/>
      <c r="Q6" s="73"/>
    </row>
    <row r="7" spans="1:17" s="10" customFormat="1" ht="38.25" customHeight="1">
      <c r="A7" s="83"/>
      <c r="B7" s="78"/>
      <c r="C7" s="64" t="s">
        <v>33</v>
      </c>
      <c r="D7" s="64" t="s">
        <v>34</v>
      </c>
      <c r="E7" s="64" t="s">
        <v>2</v>
      </c>
      <c r="F7" s="64" t="s">
        <v>33</v>
      </c>
      <c r="G7" s="64" t="s">
        <v>34</v>
      </c>
      <c r="H7" s="64" t="s">
        <v>2</v>
      </c>
      <c r="I7" s="64" t="s">
        <v>33</v>
      </c>
      <c r="J7" s="64" t="s">
        <v>34</v>
      </c>
      <c r="K7" s="64" t="s">
        <v>2</v>
      </c>
      <c r="L7" s="33" t="s">
        <v>33</v>
      </c>
      <c r="M7" s="33" t="s">
        <v>34</v>
      </c>
      <c r="N7" s="33" t="s">
        <v>2</v>
      </c>
      <c r="O7" s="33" t="s">
        <v>33</v>
      </c>
      <c r="P7" s="33" t="s">
        <v>34</v>
      </c>
      <c r="Q7" s="33" t="s">
        <v>2</v>
      </c>
    </row>
    <row r="8" spans="1:18" ht="15">
      <c r="A8" s="6" t="s">
        <v>8</v>
      </c>
      <c r="B8" s="7" t="s">
        <v>9</v>
      </c>
      <c r="C8" s="41">
        <v>855.1</v>
      </c>
      <c r="D8" s="7"/>
      <c r="E8" s="29">
        <f aca="true" t="shared" si="0" ref="E8:E27">D8+C8</f>
        <v>855.1</v>
      </c>
      <c r="F8" s="7">
        <v>130.1</v>
      </c>
      <c r="G8" s="7">
        <v>7.5</v>
      </c>
      <c r="H8" s="29">
        <f aca="true" t="shared" si="1" ref="H8:H27">G8+F8</f>
        <v>137.6</v>
      </c>
      <c r="I8" s="7">
        <f>C8+F8</f>
        <v>985.2</v>
      </c>
      <c r="J8" s="7">
        <f>D8+G8</f>
        <v>7.5</v>
      </c>
      <c r="K8" s="7">
        <f>E8+H8</f>
        <v>992.7</v>
      </c>
      <c r="L8" s="29">
        <f>I8*1.053</f>
        <v>1037.4</v>
      </c>
      <c r="M8" s="29">
        <f>J8*1.053</f>
        <v>7.9</v>
      </c>
      <c r="N8" s="29">
        <f aca="true" t="shared" si="2" ref="N8:N27">M8+L8</f>
        <v>1045.3</v>
      </c>
      <c r="O8" s="29">
        <f>L8*1.05</f>
        <v>1089.3</v>
      </c>
      <c r="P8" s="29">
        <f>M8*1.05</f>
        <v>8.3</v>
      </c>
      <c r="Q8" s="29">
        <f aca="true" t="shared" si="3" ref="Q8:Q27">P8+O8</f>
        <v>1097.6</v>
      </c>
      <c r="R8" s="12"/>
    </row>
    <row r="9" spans="1:18" ht="15">
      <c r="A9" s="13" t="s">
        <v>10</v>
      </c>
      <c r="B9" s="14" t="s">
        <v>3</v>
      </c>
      <c r="C9" s="56">
        <v>35213.3</v>
      </c>
      <c r="D9" s="14">
        <v>744.5</v>
      </c>
      <c r="E9" s="29">
        <f t="shared" si="0"/>
        <v>35957.8</v>
      </c>
      <c r="F9" s="14">
        <v>1482.6</v>
      </c>
      <c r="G9" s="14">
        <v>83.1</v>
      </c>
      <c r="H9" s="29">
        <f t="shared" si="1"/>
        <v>1565.7</v>
      </c>
      <c r="I9" s="7">
        <f aca="true" t="shared" si="4" ref="I9:I33">C9+F9</f>
        <v>36695.9</v>
      </c>
      <c r="J9" s="7">
        <f aca="true" t="shared" si="5" ref="J9:J33">D9+G9</f>
        <v>827.6</v>
      </c>
      <c r="K9" s="7">
        <f aca="true" t="shared" si="6" ref="K9:K33">E9+H9</f>
        <v>37523.5</v>
      </c>
      <c r="L9" s="29">
        <f aca="true" t="shared" si="7" ref="L9:L22">I9*1.053</f>
        <v>38640.8</v>
      </c>
      <c r="M9" s="29">
        <f aca="true" t="shared" si="8" ref="M9:M22">J9*1.053</f>
        <v>871.5</v>
      </c>
      <c r="N9" s="29">
        <f t="shared" si="2"/>
        <v>39512.3</v>
      </c>
      <c r="O9" s="29">
        <f aca="true" t="shared" si="9" ref="O9:O22">L9*1.05</f>
        <v>40572.8</v>
      </c>
      <c r="P9" s="29">
        <v>915</v>
      </c>
      <c r="Q9" s="29">
        <f t="shared" si="3"/>
        <v>41487.8</v>
      </c>
      <c r="R9" s="12"/>
    </row>
    <row r="10" spans="1:22" ht="15">
      <c r="A10" s="13" t="s">
        <v>11</v>
      </c>
      <c r="B10" s="14" t="s">
        <v>4</v>
      </c>
      <c r="C10" s="56">
        <v>6874</v>
      </c>
      <c r="D10" s="14">
        <v>3.2</v>
      </c>
      <c r="E10" s="29">
        <f t="shared" si="0"/>
        <v>6877.2</v>
      </c>
      <c r="F10" s="14">
        <v>1249</v>
      </c>
      <c r="G10" s="14">
        <v>184.5</v>
      </c>
      <c r="H10" s="29">
        <f t="shared" si="1"/>
        <v>1433.5</v>
      </c>
      <c r="I10" s="7">
        <f t="shared" si="4"/>
        <v>8123</v>
      </c>
      <c r="J10" s="7">
        <f t="shared" si="5"/>
        <v>187.7</v>
      </c>
      <c r="K10" s="7">
        <f t="shared" si="6"/>
        <v>8310.7</v>
      </c>
      <c r="L10" s="29">
        <f t="shared" si="7"/>
        <v>8553.5</v>
      </c>
      <c r="M10" s="29">
        <f t="shared" si="8"/>
        <v>197.6</v>
      </c>
      <c r="N10" s="29">
        <f t="shared" si="2"/>
        <v>8751.1</v>
      </c>
      <c r="O10" s="29">
        <f t="shared" si="9"/>
        <v>8981.2</v>
      </c>
      <c r="P10" s="29">
        <f aca="true" t="shared" si="10" ref="P10:P22">M10*1.05</f>
        <v>207.5</v>
      </c>
      <c r="Q10" s="29">
        <f t="shared" si="3"/>
        <v>9188.7</v>
      </c>
      <c r="R10" s="12"/>
      <c r="S10" s="42"/>
      <c r="V10" s="42"/>
    </row>
    <row r="11" spans="1:18" ht="15">
      <c r="A11" s="13" t="s">
        <v>12</v>
      </c>
      <c r="B11" s="14" t="s">
        <v>5</v>
      </c>
      <c r="C11" s="56">
        <v>34579.4</v>
      </c>
      <c r="D11" s="14">
        <v>109.7</v>
      </c>
      <c r="E11" s="29">
        <f t="shared" si="0"/>
        <v>34689.1</v>
      </c>
      <c r="F11" s="14">
        <v>489.6</v>
      </c>
      <c r="G11" s="14"/>
      <c r="H11" s="29">
        <f t="shared" si="1"/>
        <v>489.6</v>
      </c>
      <c r="I11" s="7">
        <f t="shared" si="4"/>
        <v>35069</v>
      </c>
      <c r="J11" s="7">
        <f t="shared" si="5"/>
        <v>109.7</v>
      </c>
      <c r="K11" s="7">
        <f t="shared" si="6"/>
        <v>35178.7</v>
      </c>
      <c r="L11" s="29">
        <f t="shared" si="7"/>
        <v>36927.7</v>
      </c>
      <c r="M11" s="29">
        <f t="shared" si="8"/>
        <v>115.5</v>
      </c>
      <c r="N11" s="29">
        <f t="shared" si="2"/>
        <v>37043.2</v>
      </c>
      <c r="O11" s="29">
        <f t="shared" si="9"/>
        <v>38774.1</v>
      </c>
      <c r="P11" s="29">
        <f t="shared" si="10"/>
        <v>121.3</v>
      </c>
      <c r="Q11" s="29">
        <f t="shared" si="3"/>
        <v>38895.4</v>
      </c>
      <c r="R11" s="12"/>
    </row>
    <row r="12" spans="1:22" ht="14.25" customHeight="1">
      <c r="A12" s="13" t="s">
        <v>13</v>
      </c>
      <c r="B12" s="14" t="s">
        <v>6</v>
      </c>
      <c r="C12" s="56">
        <v>1358</v>
      </c>
      <c r="D12" s="14">
        <v>19</v>
      </c>
      <c r="E12" s="29">
        <f t="shared" si="0"/>
        <v>1377</v>
      </c>
      <c r="F12" s="14">
        <v>40</v>
      </c>
      <c r="G12" s="14">
        <v>60</v>
      </c>
      <c r="H12" s="29">
        <f t="shared" si="1"/>
        <v>100</v>
      </c>
      <c r="I12" s="7">
        <f t="shared" si="4"/>
        <v>1398</v>
      </c>
      <c r="J12" s="7">
        <f t="shared" si="5"/>
        <v>79</v>
      </c>
      <c r="K12" s="7">
        <f t="shared" si="6"/>
        <v>1477</v>
      </c>
      <c r="L12" s="29">
        <f t="shared" si="7"/>
        <v>1472.1</v>
      </c>
      <c r="M12" s="29">
        <f t="shared" si="8"/>
        <v>83.2</v>
      </c>
      <c r="N12" s="29">
        <f t="shared" si="2"/>
        <v>1555.3</v>
      </c>
      <c r="O12" s="29">
        <f t="shared" si="9"/>
        <v>1545.7</v>
      </c>
      <c r="P12" s="29">
        <f t="shared" si="10"/>
        <v>87.4</v>
      </c>
      <c r="Q12" s="29">
        <f t="shared" si="3"/>
        <v>1633.1</v>
      </c>
      <c r="R12" s="12"/>
      <c r="S12" s="42"/>
      <c r="T12" s="42"/>
      <c r="U12" s="42"/>
      <c r="V12" s="42"/>
    </row>
    <row r="13" spans="1:18" ht="15" hidden="1">
      <c r="A13" s="13" t="s">
        <v>14</v>
      </c>
      <c r="B13" s="14" t="s">
        <v>7</v>
      </c>
      <c r="C13" s="56"/>
      <c r="D13" s="14"/>
      <c r="E13" s="29">
        <f t="shared" si="0"/>
        <v>0</v>
      </c>
      <c r="F13" s="14"/>
      <c r="G13" s="14"/>
      <c r="H13" s="29">
        <f t="shared" si="1"/>
        <v>0</v>
      </c>
      <c r="I13" s="7">
        <f t="shared" si="4"/>
        <v>0</v>
      </c>
      <c r="J13" s="7">
        <f t="shared" si="5"/>
        <v>0</v>
      </c>
      <c r="K13" s="7">
        <f t="shared" si="6"/>
        <v>0</v>
      </c>
      <c r="L13" s="29">
        <f t="shared" si="7"/>
        <v>0</v>
      </c>
      <c r="M13" s="29">
        <f t="shared" si="8"/>
        <v>0</v>
      </c>
      <c r="N13" s="29">
        <f t="shared" si="2"/>
        <v>0</v>
      </c>
      <c r="O13" s="29">
        <f t="shared" si="9"/>
        <v>0</v>
      </c>
      <c r="P13" s="29">
        <f t="shared" si="10"/>
        <v>0</v>
      </c>
      <c r="Q13" s="29">
        <f t="shared" si="3"/>
        <v>0</v>
      </c>
      <c r="R13" s="12"/>
    </row>
    <row r="14" spans="1:18" ht="15">
      <c r="A14" s="13" t="s">
        <v>15</v>
      </c>
      <c r="B14" s="14" t="s">
        <v>16</v>
      </c>
      <c r="C14" s="56">
        <v>446.1</v>
      </c>
      <c r="D14" s="14"/>
      <c r="E14" s="29">
        <f t="shared" si="0"/>
        <v>446.1</v>
      </c>
      <c r="F14" s="14">
        <v>31.3</v>
      </c>
      <c r="G14" s="14"/>
      <c r="H14" s="29">
        <f t="shared" si="1"/>
        <v>31.3</v>
      </c>
      <c r="I14" s="7">
        <f t="shared" si="4"/>
        <v>477.4</v>
      </c>
      <c r="J14" s="7">
        <f t="shared" si="5"/>
        <v>0</v>
      </c>
      <c r="K14" s="7">
        <f t="shared" si="6"/>
        <v>477.4</v>
      </c>
      <c r="L14" s="29">
        <f t="shared" si="7"/>
        <v>502.7</v>
      </c>
      <c r="M14" s="29">
        <f t="shared" si="8"/>
        <v>0</v>
      </c>
      <c r="N14" s="29">
        <f t="shared" si="2"/>
        <v>502.7</v>
      </c>
      <c r="O14" s="29">
        <f t="shared" si="9"/>
        <v>527.8</v>
      </c>
      <c r="P14" s="29">
        <f t="shared" si="10"/>
        <v>0</v>
      </c>
      <c r="Q14" s="29">
        <f t="shared" si="3"/>
        <v>527.8</v>
      </c>
      <c r="R14" s="12"/>
    </row>
    <row r="15" spans="1:18" ht="15" hidden="1">
      <c r="A15" s="6">
        <v>150000</v>
      </c>
      <c r="B15" s="14" t="s">
        <v>20</v>
      </c>
      <c r="C15" s="56"/>
      <c r="D15" s="14"/>
      <c r="E15" s="29">
        <f t="shared" si="0"/>
        <v>0</v>
      </c>
      <c r="F15" s="14"/>
      <c r="G15" s="14"/>
      <c r="H15" s="29">
        <f t="shared" si="1"/>
        <v>0</v>
      </c>
      <c r="I15" s="7">
        <f t="shared" si="4"/>
        <v>0</v>
      </c>
      <c r="J15" s="7">
        <f t="shared" si="5"/>
        <v>0</v>
      </c>
      <c r="K15" s="7">
        <f t="shared" si="6"/>
        <v>0</v>
      </c>
      <c r="L15" s="29">
        <f t="shared" si="7"/>
        <v>0</v>
      </c>
      <c r="M15" s="29">
        <f t="shared" si="8"/>
        <v>0</v>
      </c>
      <c r="N15" s="29">
        <f t="shared" si="2"/>
        <v>0</v>
      </c>
      <c r="O15" s="29">
        <f t="shared" si="9"/>
        <v>0</v>
      </c>
      <c r="P15" s="29">
        <f t="shared" si="10"/>
        <v>0</v>
      </c>
      <c r="Q15" s="29">
        <f t="shared" si="3"/>
        <v>0</v>
      </c>
      <c r="R15" s="12"/>
    </row>
    <row r="16" spans="1:18" ht="15">
      <c r="A16" s="6" t="s">
        <v>24</v>
      </c>
      <c r="B16" s="14" t="s">
        <v>25</v>
      </c>
      <c r="C16" s="56"/>
      <c r="D16" s="14"/>
      <c r="E16" s="29">
        <f t="shared" si="0"/>
        <v>0</v>
      </c>
      <c r="F16" s="14">
        <v>20.5</v>
      </c>
      <c r="G16" s="14"/>
      <c r="H16" s="29">
        <f t="shared" si="1"/>
        <v>20.5</v>
      </c>
      <c r="I16" s="7">
        <f t="shared" si="4"/>
        <v>20.5</v>
      </c>
      <c r="J16" s="7">
        <f t="shared" si="5"/>
        <v>0</v>
      </c>
      <c r="K16" s="7">
        <f t="shared" si="6"/>
        <v>20.5</v>
      </c>
      <c r="L16" s="29">
        <f t="shared" si="7"/>
        <v>21.6</v>
      </c>
      <c r="M16" s="29">
        <f t="shared" si="8"/>
        <v>0</v>
      </c>
      <c r="N16" s="29">
        <f t="shared" si="2"/>
        <v>21.6</v>
      </c>
      <c r="O16" s="29">
        <f t="shared" si="9"/>
        <v>22.7</v>
      </c>
      <c r="P16" s="29">
        <f t="shared" si="10"/>
        <v>0</v>
      </c>
      <c r="Q16" s="29">
        <f t="shared" si="3"/>
        <v>22.7</v>
      </c>
      <c r="R16" s="12"/>
    </row>
    <row r="17" spans="1:18" ht="15" customHeight="1">
      <c r="A17" s="13" t="s">
        <v>17</v>
      </c>
      <c r="B17" s="14" t="s">
        <v>21</v>
      </c>
      <c r="C17" s="56">
        <v>661</v>
      </c>
      <c r="D17" s="14"/>
      <c r="E17" s="29">
        <f t="shared" si="0"/>
        <v>661</v>
      </c>
      <c r="F17" s="14"/>
      <c r="G17" s="14"/>
      <c r="H17" s="29">
        <f t="shared" si="1"/>
        <v>0</v>
      </c>
      <c r="I17" s="7">
        <f t="shared" si="4"/>
        <v>661</v>
      </c>
      <c r="J17" s="7">
        <f t="shared" si="5"/>
        <v>0</v>
      </c>
      <c r="K17" s="7">
        <f t="shared" si="6"/>
        <v>661</v>
      </c>
      <c r="L17" s="29">
        <f t="shared" si="7"/>
        <v>696</v>
      </c>
      <c r="M17" s="29">
        <f t="shared" si="8"/>
        <v>0</v>
      </c>
      <c r="N17" s="29">
        <f t="shared" si="2"/>
        <v>696</v>
      </c>
      <c r="O17" s="29">
        <f t="shared" si="9"/>
        <v>730.8</v>
      </c>
      <c r="P17" s="29">
        <f t="shared" si="10"/>
        <v>0</v>
      </c>
      <c r="Q17" s="29">
        <f t="shared" si="3"/>
        <v>730.8</v>
      </c>
      <c r="R17" s="12"/>
    </row>
    <row r="18" spans="1:19" ht="15">
      <c r="A18" s="16">
        <v>180000</v>
      </c>
      <c r="B18" s="14" t="s">
        <v>31</v>
      </c>
      <c r="C18" s="56">
        <v>5</v>
      </c>
      <c r="D18" s="14"/>
      <c r="E18" s="29">
        <f t="shared" si="0"/>
        <v>5</v>
      </c>
      <c r="F18" s="14">
        <v>10</v>
      </c>
      <c r="G18" s="14"/>
      <c r="H18" s="29">
        <f t="shared" si="1"/>
        <v>10</v>
      </c>
      <c r="I18" s="7">
        <f t="shared" si="4"/>
        <v>15</v>
      </c>
      <c r="J18" s="7">
        <f t="shared" si="5"/>
        <v>0</v>
      </c>
      <c r="K18" s="7">
        <f t="shared" si="6"/>
        <v>15</v>
      </c>
      <c r="L18" s="29">
        <f t="shared" si="7"/>
        <v>15.8</v>
      </c>
      <c r="M18" s="29">
        <f t="shared" si="8"/>
        <v>0</v>
      </c>
      <c r="N18" s="29">
        <f t="shared" si="2"/>
        <v>15.8</v>
      </c>
      <c r="O18" s="29">
        <f t="shared" si="9"/>
        <v>16.6</v>
      </c>
      <c r="P18" s="29">
        <f t="shared" si="10"/>
        <v>0</v>
      </c>
      <c r="Q18" s="29">
        <f t="shared" si="3"/>
        <v>16.6</v>
      </c>
      <c r="R18" s="12"/>
      <c r="S18" s="3"/>
    </row>
    <row r="19" spans="1:20" ht="15" hidden="1">
      <c r="A19" s="16">
        <v>200000</v>
      </c>
      <c r="B19" s="14" t="s">
        <v>26</v>
      </c>
      <c r="C19" s="56"/>
      <c r="D19" s="14"/>
      <c r="E19" s="29">
        <f t="shared" si="0"/>
        <v>0</v>
      </c>
      <c r="F19" s="14"/>
      <c r="G19" s="14"/>
      <c r="H19" s="29">
        <f t="shared" si="1"/>
        <v>0</v>
      </c>
      <c r="I19" s="7">
        <f t="shared" si="4"/>
        <v>0</v>
      </c>
      <c r="J19" s="7">
        <f t="shared" si="5"/>
        <v>0</v>
      </c>
      <c r="K19" s="7">
        <f t="shared" si="6"/>
        <v>0</v>
      </c>
      <c r="L19" s="29">
        <f t="shared" si="7"/>
        <v>0</v>
      </c>
      <c r="M19" s="29">
        <f t="shared" si="8"/>
        <v>0</v>
      </c>
      <c r="N19" s="29">
        <f t="shared" si="2"/>
        <v>0</v>
      </c>
      <c r="O19" s="29">
        <f t="shared" si="9"/>
        <v>0</v>
      </c>
      <c r="P19" s="29">
        <f t="shared" si="10"/>
        <v>0</v>
      </c>
      <c r="Q19" s="29">
        <f t="shared" si="3"/>
        <v>0</v>
      </c>
      <c r="R19" s="26"/>
      <c r="S19" s="3"/>
      <c r="T19" s="3"/>
    </row>
    <row r="20" spans="1:18" ht="15" customHeight="1" hidden="1">
      <c r="A20" s="13" t="s">
        <v>18</v>
      </c>
      <c r="B20" s="14" t="s">
        <v>30</v>
      </c>
      <c r="C20" s="56"/>
      <c r="D20" s="14"/>
      <c r="E20" s="29">
        <f t="shared" si="0"/>
        <v>0</v>
      </c>
      <c r="F20" s="14"/>
      <c r="G20" s="14"/>
      <c r="H20" s="29">
        <f t="shared" si="1"/>
        <v>0</v>
      </c>
      <c r="I20" s="7">
        <f t="shared" si="4"/>
        <v>0</v>
      </c>
      <c r="J20" s="7">
        <f t="shared" si="5"/>
        <v>0</v>
      </c>
      <c r="K20" s="7">
        <f t="shared" si="6"/>
        <v>0</v>
      </c>
      <c r="L20" s="29">
        <f t="shared" si="7"/>
        <v>0</v>
      </c>
      <c r="M20" s="29">
        <f t="shared" si="8"/>
        <v>0</v>
      </c>
      <c r="N20" s="29">
        <f t="shared" si="2"/>
        <v>0</v>
      </c>
      <c r="O20" s="29">
        <f t="shared" si="9"/>
        <v>0</v>
      </c>
      <c r="P20" s="29">
        <f t="shared" si="10"/>
        <v>0</v>
      </c>
      <c r="Q20" s="29">
        <f t="shared" si="3"/>
        <v>0</v>
      </c>
      <c r="R20" s="12"/>
    </row>
    <row r="21" spans="1:18" ht="15" hidden="1">
      <c r="A21" s="13" t="s">
        <v>19</v>
      </c>
      <c r="B21" s="14" t="s">
        <v>0</v>
      </c>
      <c r="C21" s="56"/>
      <c r="D21" s="14"/>
      <c r="E21" s="29">
        <f t="shared" si="0"/>
        <v>0</v>
      </c>
      <c r="F21" s="14"/>
      <c r="G21" s="14"/>
      <c r="H21" s="29">
        <f t="shared" si="1"/>
        <v>0</v>
      </c>
      <c r="I21" s="7">
        <f t="shared" si="4"/>
        <v>0</v>
      </c>
      <c r="J21" s="7">
        <f t="shared" si="5"/>
        <v>0</v>
      </c>
      <c r="K21" s="7">
        <f t="shared" si="6"/>
        <v>0</v>
      </c>
      <c r="L21" s="29">
        <f t="shared" si="7"/>
        <v>0</v>
      </c>
      <c r="M21" s="29">
        <f t="shared" si="8"/>
        <v>0</v>
      </c>
      <c r="N21" s="29">
        <f t="shared" si="2"/>
        <v>0</v>
      </c>
      <c r="O21" s="29">
        <f t="shared" si="9"/>
        <v>0</v>
      </c>
      <c r="P21" s="29">
        <f t="shared" si="10"/>
        <v>0</v>
      </c>
      <c r="Q21" s="29">
        <f t="shared" si="3"/>
        <v>0</v>
      </c>
      <c r="R21" s="12"/>
    </row>
    <row r="22" spans="1:18" ht="15" customHeight="1">
      <c r="A22" s="16">
        <v>250000</v>
      </c>
      <c r="B22" s="14" t="s">
        <v>29</v>
      </c>
      <c r="C22" s="56">
        <v>11</v>
      </c>
      <c r="D22" s="14"/>
      <c r="E22" s="29">
        <f t="shared" si="0"/>
        <v>11</v>
      </c>
      <c r="F22" s="14">
        <v>1</v>
      </c>
      <c r="G22" s="14"/>
      <c r="H22" s="29">
        <f t="shared" si="1"/>
        <v>1</v>
      </c>
      <c r="I22" s="7">
        <f t="shared" si="4"/>
        <v>12</v>
      </c>
      <c r="J22" s="7">
        <f t="shared" si="5"/>
        <v>0</v>
      </c>
      <c r="K22" s="7">
        <f t="shared" si="6"/>
        <v>12</v>
      </c>
      <c r="L22" s="29">
        <f t="shared" si="7"/>
        <v>12.6</v>
      </c>
      <c r="M22" s="29">
        <f t="shared" si="8"/>
        <v>0</v>
      </c>
      <c r="N22" s="29">
        <f t="shared" si="2"/>
        <v>12.6</v>
      </c>
      <c r="O22" s="29">
        <f t="shared" si="9"/>
        <v>13.2</v>
      </c>
      <c r="P22" s="29">
        <f t="shared" si="10"/>
        <v>0</v>
      </c>
      <c r="Q22" s="29">
        <f t="shared" si="3"/>
        <v>13.2</v>
      </c>
      <c r="R22" s="12"/>
    </row>
    <row r="23" spans="1:18" ht="15" customHeight="1" hidden="1">
      <c r="A23" s="16">
        <v>250344</v>
      </c>
      <c r="B23" s="14" t="s">
        <v>46</v>
      </c>
      <c r="C23" s="14"/>
      <c r="D23" s="14"/>
      <c r="E23" s="29">
        <f t="shared" si="0"/>
        <v>0</v>
      </c>
      <c r="F23" s="14"/>
      <c r="G23" s="14"/>
      <c r="H23" s="29">
        <f t="shared" si="1"/>
        <v>0</v>
      </c>
      <c r="I23" s="7">
        <f t="shared" si="4"/>
        <v>0</v>
      </c>
      <c r="J23" s="7">
        <f t="shared" si="5"/>
        <v>0</v>
      </c>
      <c r="K23" s="7">
        <f t="shared" si="6"/>
        <v>0</v>
      </c>
      <c r="L23" s="31"/>
      <c r="M23" s="31">
        <v>2059.8</v>
      </c>
      <c r="N23" s="29">
        <f t="shared" si="2"/>
        <v>2059.8</v>
      </c>
      <c r="O23" s="29"/>
      <c r="P23" s="29">
        <v>1913.6</v>
      </c>
      <c r="Q23" s="29">
        <f t="shared" si="3"/>
        <v>1913.6</v>
      </c>
      <c r="R23" s="12"/>
    </row>
    <row r="24" spans="1:18" ht="15" customHeight="1" hidden="1">
      <c r="A24" s="16">
        <v>250404</v>
      </c>
      <c r="B24" s="14" t="s">
        <v>45</v>
      </c>
      <c r="C24" s="14"/>
      <c r="D24" s="14"/>
      <c r="E24" s="29">
        <f t="shared" si="0"/>
        <v>0</v>
      </c>
      <c r="F24" s="14"/>
      <c r="G24" s="14"/>
      <c r="H24" s="29">
        <f t="shared" si="1"/>
        <v>0</v>
      </c>
      <c r="I24" s="7">
        <f t="shared" si="4"/>
        <v>0</v>
      </c>
      <c r="J24" s="7">
        <f t="shared" si="5"/>
        <v>0</v>
      </c>
      <c r="K24" s="7">
        <f t="shared" si="6"/>
        <v>0</v>
      </c>
      <c r="L24" s="31">
        <v>730.7</v>
      </c>
      <c r="M24" s="31"/>
      <c r="N24" s="29">
        <f t="shared" si="2"/>
        <v>730.7</v>
      </c>
      <c r="O24" s="29">
        <v>767.2</v>
      </c>
      <c r="P24" s="29"/>
      <c r="Q24" s="29">
        <f t="shared" si="3"/>
        <v>767.2</v>
      </c>
      <c r="R24" s="12"/>
    </row>
    <row r="25" spans="1:18" ht="15" customHeight="1" hidden="1">
      <c r="A25" s="16">
        <v>250404</v>
      </c>
      <c r="B25" s="14" t="s">
        <v>47</v>
      </c>
      <c r="C25" s="14"/>
      <c r="D25" s="14"/>
      <c r="E25" s="29">
        <f t="shared" si="0"/>
        <v>0</v>
      </c>
      <c r="F25" s="14"/>
      <c r="G25" s="14"/>
      <c r="H25" s="29">
        <f t="shared" si="1"/>
        <v>0</v>
      </c>
      <c r="I25" s="7">
        <f t="shared" si="4"/>
        <v>0</v>
      </c>
      <c r="J25" s="7">
        <f t="shared" si="5"/>
        <v>0</v>
      </c>
      <c r="K25" s="7">
        <f t="shared" si="6"/>
        <v>0</v>
      </c>
      <c r="L25" s="31">
        <v>579.2</v>
      </c>
      <c r="M25" s="31">
        <v>14.9</v>
      </c>
      <c r="N25" s="29">
        <f t="shared" si="2"/>
        <v>594.1</v>
      </c>
      <c r="O25" s="29">
        <v>578.5</v>
      </c>
      <c r="P25" s="29">
        <v>14.8</v>
      </c>
      <c r="Q25" s="29">
        <f t="shared" si="3"/>
        <v>593.3</v>
      </c>
      <c r="R25" s="12"/>
    </row>
    <row r="26" spans="1:18" ht="15" customHeight="1" hidden="1">
      <c r="A26" s="16"/>
      <c r="B26" s="14"/>
      <c r="C26" s="14"/>
      <c r="D26" s="14"/>
      <c r="E26" s="29">
        <f t="shared" si="0"/>
        <v>0</v>
      </c>
      <c r="F26" s="14"/>
      <c r="G26" s="14"/>
      <c r="H26" s="29">
        <f t="shared" si="1"/>
        <v>0</v>
      </c>
      <c r="I26" s="7">
        <f t="shared" si="4"/>
        <v>0</v>
      </c>
      <c r="J26" s="7">
        <f t="shared" si="5"/>
        <v>0</v>
      </c>
      <c r="K26" s="7">
        <f t="shared" si="6"/>
        <v>0</v>
      </c>
      <c r="L26" s="31"/>
      <c r="M26" s="31"/>
      <c r="N26" s="29">
        <f t="shared" si="2"/>
        <v>0</v>
      </c>
      <c r="O26" s="29"/>
      <c r="P26" s="29"/>
      <c r="Q26" s="29">
        <f t="shared" si="3"/>
        <v>0</v>
      </c>
      <c r="R26" s="12"/>
    </row>
    <row r="27" spans="1:18" ht="15" customHeight="1" hidden="1">
      <c r="A27" s="16"/>
      <c r="B27" s="14"/>
      <c r="C27" s="14"/>
      <c r="D27" s="14"/>
      <c r="E27" s="29">
        <f t="shared" si="0"/>
        <v>0</v>
      </c>
      <c r="F27" s="14"/>
      <c r="G27" s="14"/>
      <c r="H27" s="29">
        <f t="shared" si="1"/>
        <v>0</v>
      </c>
      <c r="I27" s="7">
        <f t="shared" si="4"/>
        <v>0</v>
      </c>
      <c r="J27" s="7">
        <f t="shared" si="5"/>
        <v>0</v>
      </c>
      <c r="K27" s="7">
        <f t="shared" si="6"/>
        <v>0</v>
      </c>
      <c r="L27" s="31"/>
      <c r="M27" s="31"/>
      <c r="N27" s="29">
        <f t="shared" si="2"/>
        <v>0</v>
      </c>
      <c r="O27" s="29"/>
      <c r="P27" s="29"/>
      <c r="Q27" s="29">
        <f t="shared" si="3"/>
        <v>0</v>
      </c>
      <c r="R27" s="12"/>
    </row>
    <row r="28" spans="1:18" s="4" customFormat="1" ht="15">
      <c r="A28" s="17"/>
      <c r="B28" s="18" t="s">
        <v>2</v>
      </c>
      <c r="C28" s="32">
        <f>SUM(C8:C22)</f>
        <v>80002.9</v>
      </c>
      <c r="D28" s="32">
        <f>SUM(D8:D22)</f>
        <v>876.4</v>
      </c>
      <c r="E28" s="32">
        <f>+C28+D28</f>
        <v>80879.3</v>
      </c>
      <c r="F28" s="32">
        <f>SUM(F8:F22)</f>
        <v>3454.1</v>
      </c>
      <c r="G28" s="32">
        <f>SUM(G8:G22)</f>
        <v>335.1</v>
      </c>
      <c r="H28" s="32">
        <f>+F28+G28</f>
        <v>3789.2</v>
      </c>
      <c r="I28" s="7">
        <f t="shared" si="4"/>
        <v>83457</v>
      </c>
      <c r="J28" s="7">
        <f t="shared" si="5"/>
        <v>1211.5</v>
      </c>
      <c r="K28" s="7">
        <f t="shared" si="6"/>
        <v>84668.5</v>
      </c>
      <c r="L28" s="32">
        <f>SUM(L8:L22)</f>
        <v>87880.2</v>
      </c>
      <c r="M28" s="32">
        <f>SUM(M8:M22)</f>
        <v>1275.7</v>
      </c>
      <c r="N28" s="32">
        <f>+L28+M28</f>
        <v>89155.9</v>
      </c>
      <c r="O28" s="32">
        <f>SUM(O8:O22)</f>
        <v>92274.2</v>
      </c>
      <c r="P28" s="32">
        <f>SUM(P8:P22)</f>
        <v>1339.5</v>
      </c>
      <c r="Q28" s="32">
        <f>+O28+P28</f>
        <v>93613.7</v>
      </c>
      <c r="R28" s="25"/>
    </row>
    <row r="29" spans="1:18" s="5" customFormat="1" ht="15">
      <c r="A29" s="17"/>
      <c r="B29" s="18" t="s">
        <v>27</v>
      </c>
      <c r="C29" s="32">
        <f>SUM(C30:C32)</f>
        <v>5360.2</v>
      </c>
      <c r="D29" s="32">
        <f>SUM(D30:D32)</f>
        <v>541.9</v>
      </c>
      <c r="E29" s="32">
        <f>SUM(E30:E32)</f>
        <v>5902.1</v>
      </c>
      <c r="F29" s="18"/>
      <c r="G29" s="18"/>
      <c r="H29" s="32">
        <f>SUM(H30:H32)</f>
        <v>0</v>
      </c>
      <c r="I29" s="7">
        <f t="shared" si="4"/>
        <v>5360.2</v>
      </c>
      <c r="J29" s="7">
        <f t="shared" si="5"/>
        <v>541.9</v>
      </c>
      <c r="K29" s="7">
        <f t="shared" si="6"/>
        <v>5902.1</v>
      </c>
      <c r="L29" s="32">
        <f aca="true" t="shared" si="11" ref="L29:Q29">SUM(L30:L32)</f>
        <v>5644.3</v>
      </c>
      <c r="M29" s="32">
        <f t="shared" si="11"/>
        <v>570.6</v>
      </c>
      <c r="N29" s="32">
        <f t="shared" si="11"/>
        <v>6214.9</v>
      </c>
      <c r="O29" s="32">
        <f t="shared" si="11"/>
        <v>5926.6</v>
      </c>
      <c r="P29" s="32">
        <f t="shared" si="11"/>
        <v>599.1</v>
      </c>
      <c r="Q29" s="32">
        <f t="shared" si="11"/>
        <v>6525.7</v>
      </c>
      <c r="R29" s="11"/>
    </row>
    <row r="30" spans="1:18" ht="15">
      <c r="A30" s="13"/>
      <c r="B30" s="8" t="s">
        <v>49</v>
      </c>
      <c r="C30" s="57">
        <v>4271.8</v>
      </c>
      <c r="D30" s="57"/>
      <c r="E30" s="29">
        <f>D30+C30</f>
        <v>4271.8</v>
      </c>
      <c r="F30" s="8"/>
      <c r="G30" s="8"/>
      <c r="H30" s="29">
        <f>G30+F30</f>
        <v>0</v>
      </c>
      <c r="I30" s="7">
        <f t="shared" si="4"/>
        <v>4271.8</v>
      </c>
      <c r="J30" s="7">
        <f t="shared" si="5"/>
        <v>0</v>
      </c>
      <c r="K30" s="7">
        <f t="shared" si="6"/>
        <v>4271.8</v>
      </c>
      <c r="L30" s="29">
        <f aca="true" t="shared" si="12" ref="L30:M32">I30*1.053</f>
        <v>4498.2</v>
      </c>
      <c r="M30" s="29">
        <f t="shared" si="12"/>
        <v>0</v>
      </c>
      <c r="N30" s="29">
        <f>M30+L30</f>
        <v>4498.2</v>
      </c>
      <c r="O30" s="29">
        <f aca="true" t="shared" si="13" ref="O30:P32">L30*1.05</f>
        <v>4723.1</v>
      </c>
      <c r="P30" s="29">
        <f t="shared" si="13"/>
        <v>0</v>
      </c>
      <c r="Q30" s="29">
        <f>P30+O30</f>
        <v>4723.1</v>
      </c>
      <c r="R30" s="12"/>
    </row>
    <row r="31" spans="1:19" ht="15">
      <c r="A31" s="13"/>
      <c r="B31" s="15" t="s">
        <v>28</v>
      </c>
      <c r="C31" s="56">
        <v>1000</v>
      </c>
      <c r="D31" s="56">
        <v>541.9</v>
      </c>
      <c r="E31" s="29">
        <f>D31+C31</f>
        <v>1541.9</v>
      </c>
      <c r="F31" s="15"/>
      <c r="G31" s="15"/>
      <c r="H31" s="29">
        <f>G31+F31</f>
        <v>0</v>
      </c>
      <c r="I31" s="7">
        <f t="shared" si="4"/>
        <v>1000</v>
      </c>
      <c r="J31" s="7">
        <f t="shared" si="5"/>
        <v>541.9</v>
      </c>
      <c r="K31" s="7">
        <f t="shared" si="6"/>
        <v>1541.9</v>
      </c>
      <c r="L31" s="29">
        <f t="shared" si="12"/>
        <v>1053</v>
      </c>
      <c r="M31" s="29">
        <f t="shared" si="12"/>
        <v>570.6</v>
      </c>
      <c r="N31" s="29">
        <f>M31+L31</f>
        <v>1623.6</v>
      </c>
      <c r="O31" s="29">
        <f t="shared" si="13"/>
        <v>1105.7</v>
      </c>
      <c r="P31" s="29">
        <f t="shared" si="13"/>
        <v>599.1</v>
      </c>
      <c r="Q31" s="29">
        <f>P31+O31</f>
        <v>1704.8</v>
      </c>
      <c r="R31" s="26"/>
      <c r="S31" s="3"/>
    </row>
    <row r="32" spans="1:18" ht="14.25" customHeight="1">
      <c r="A32" s="13"/>
      <c r="B32" s="15" t="s">
        <v>50</v>
      </c>
      <c r="C32" s="56">
        <v>88.4</v>
      </c>
      <c r="D32" s="56"/>
      <c r="E32" s="29">
        <f>D32+C32</f>
        <v>88.4</v>
      </c>
      <c r="F32" s="15"/>
      <c r="G32" s="15"/>
      <c r="H32" s="29">
        <f>G32+F32</f>
        <v>0</v>
      </c>
      <c r="I32" s="7">
        <f t="shared" si="4"/>
        <v>88.4</v>
      </c>
      <c r="J32" s="7">
        <f t="shared" si="5"/>
        <v>0</v>
      </c>
      <c r="K32" s="7">
        <f t="shared" si="6"/>
        <v>88.4</v>
      </c>
      <c r="L32" s="29">
        <f t="shared" si="12"/>
        <v>93.1</v>
      </c>
      <c r="M32" s="29">
        <f t="shared" si="12"/>
        <v>0</v>
      </c>
      <c r="N32" s="29">
        <f>M32+L32</f>
        <v>93.1</v>
      </c>
      <c r="O32" s="29">
        <f t="shared" si="13"/>
        <v>97.8</v>
      </c>
      <c r="P32" s="29">
        <f t="shared" si="13"/>
        <v>0</v>
      </c>
      <c r="Q32" s="29">
        <f>P32+O32</f>
        <v>97.8</v>
      </c>
      <c r="R32" s="12"/>
    </row>
    <row r="33" spans="1:18" s="5" customFormat="1" ht="15">
      <c r="A33" s="17"/>
      <c r="B33" s="19" t="s">
        <v>22</v>
      </c>
      <c r="C33" s="32">
        <f aca="true" t="shared" si="14" ref="C33:N33">+C28+C29</f>
        <v>85363.1</v>
      </c>
      <c r="D33" s="32">
        <f t="shared" si="14"/>
        <v>1418.3</v>
      </c>
      <c r="E33" s="32">
        <f>+E28+E29</f>
        <v>86781.4</v>
      </c>
      <c r="F33" s="32">
        <f t="shared" si="14"/>
        <v>3454.1</v>
      </c>
      <c r="G33" s="32">
        <f t="shared" si="14"/>
        <v>335.1</v>
      </c>
      <c r="H33" s="32">
        <f t="shared" si="14"/>
        <v>3789.2</v>
      </c>
      <c r="I33" s="7">
        <f t="shared" si="4"/>
        <v>88817.2</v>
      </c>
      <c r="J33" s="7">
        <f t="shared" si="5"/>
        <v>1753.4</v>
      </c>
      <c r="K33" s="7">
        <f t="shared" si="6"/>
        <v>90570.6</v>
      </c>
      <c r="L33" s="32">
        <f t="shared" si="14"/>
        <v>93524.5</v>
      </c>
      <c r="M33" s="32">
        <f t="shared" si="14"/>
        <v>1846.3</v>
      </c>
      <c r="N33" s="32">
        <f t="shared" si="14"/>
        <v>95370.8</v>
      </c>
      <c r="O33" s="32">
        <f>+O28+O29</f>
        <v>98200.8</v>
      </c>
      <c r="P33" s="32">
        <f>+P28+P29</f>
        <v>1938.6</v>
      </c>
      <c r="Q33" s="32">
        <f>+Q28+Q29</f>
        <v>100139.4</v>
      </c>
      <c r="R33" s="11"/>
    </row>
    <row r="34" spans="1:18" s="5" customFormat="1" ht="10.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2"/>
      <c r="N34" s="22"/>
      <c r="O34" s="23"/>
      <c r="P34" s="23"/>
      <c r="Q34" s="23"/>
      <c r="R34" s="11"/>
    </row>
    <row r="35" spans="1:18" s="5" customFormat="1" ht="12.75" customHeight="1">
      <c r="A35" s="70" t="s">
        <v>53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11"/>
    </row>
    <row r="36" spans="1:18" s="5" customFormat="1" ht="30.7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2"/>
      <c r="N36" s="22"/>
      <c r="O36" s="88"/>
      <c r="P36" s="88"/>
      <c r="Q36" s="88"/>
      <c r="R36" s="11"/>
    </row>
    <row r="37" spans="1:18" s="5" customFormat="1" ht="19.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11"/>
    </row>
    <row r="38" spans="1:17" ht="15.7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66" t="s">
        <v>52</v>
      </c>
      <c r="P38" s="66"/>
      <c r="Q38" s="66"/>
    </row>
    <row r="39" spans="1:17" ht="34.5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/>
      <c r="N39" s="52"/>
      <c r="O39" s="67" t="s">
        <v>56</v>
      </c>
      <c r="P39" s="67"/>
      <c r="Q39" s="67"/>
    </row>
    <row r="40" spans="1:19" ht="19.5">
      <c r="A40" s="92" t="s">
        <v>59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65"/>
    </row>
    <row r="41" spans="1:17" ht="15">
      <c r="A41" s="93" t="s">
        <v>1</v>
      </c>
      <c r="B41" s="94" t="s">
        <v>42</v>
      </c>
      <c r="I41" s="54"/>
      <c r="J41" s="54"/>
      <c r="K41" s="54"/>
      <c r="L41" s="94" t="s">
        <v>44</v>
      </c>
      <c r="M41" s="94"/>
      <c r="N41" s="94"/>
      <c r="O41" s="94" t="s">
        <v>55</v>
      </c>
      <c r="P41" s="94"/>
      <c r="Q41" s="94"/>
    </row>
    <row r="42" spans="1:17" ht="28.5">
      <c r="A42" s="93"/>
      <c r="B42" s="94"/>
      <c r="I42" s="54"/>
      <c r="J42" s="54"/>
      <c r="K42" s="54"/>
      <c r="L42" s="9" t="s">
        <v>33</v>
      </c>
      <c r="M42" s="9" t="s">
        <v>34</v>
      </c>
      <c r="N42" s="9" t="s">
        <v>2</v>
      </c>
      <c r="O42" s="9" t="s">
        <v>33</v>
      </c>
      <c r="P42" s="9" t="s">
        <v>34</v>
      </c>
      <c r="Q42" s="9" t="s">
        <v>2</v>
      </c>
    </row>
    <row r="43" spans="1:17" ht="16.5">
      <c r="A43" s="44"/>
      <c r="B43" s="45" t="s">
        <v>43</v>
      </c>
      <c r="I43" s="55"/>
      <c r="J43" s="55"/>
      <c r="K43" s="55"/>
      <c r="L43" s="9"/>
      <c r="M43" s="9"/>
      <c r="N43" s="9"/>
      <c r="O43" s="9"/>
      <c r="P43" s="9"/>
      <c r="Q43" s="9"/>
    </row>
    <row r="44" spans="1:17" ht="31.5">
      <c r="A44" s="47"/>
      <c r="B44" s="46" t="s">
        <v>23</v>
      </c>
      <c r="L44" s="30">
        <v>-818.2</v>
      </c>
      <c r="M44" s="30">
        <v>818.2</v>
      </c>
      <c r="N44" s="29">
        <f>M44+L44</f>
        <v>0</v>
      </c>
      <c r="O44" s="30">
        <f>L44*1.05</f>
        <v>-859.1</v>
      </c>
      <c r="P44" s="30">
        <f>M44*1.05</f>
        <v>859.1</v>
      </c>
      <c r="Q44" s="28">
        <f>P44+O44</f>
        <v>0</v>
      </c>
    </row>
    <row r="45" spans="12:17" ht="12.75">
      <c r="L45" s="42"/>
      <c r="N45" s="43"/>
      <c r="Q45" s="43"/>
    </row>
    <row r="46" spans="1:17" ht="14.25">
      <c r="A46" s="70" t="s">
        <v>53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8" ht="15.75" hidden="1">
      <c r="A47" s="34"/>
      <c r="B47" s="35" t="s">
        <v>36</v>
      </c>
      <c r="C47" s="35"/>
      <c r="D47" s="35"/>
      <c r="E47" s="35"/>
      <c r="F47" s="35"/>
      <c r="G47" s="35"/>
      <c r="H47" s="35"/>
      <c r="I47" s="35"/>
      <c r="J47" s="35"/>
      <c r="K47" s="35"/>
      <c r="L47" s="36"/>
      <c r="M47" s="36"/>
      <c r="N47" s="36"/>
      <c r="O47" s="34"/>
      <c r="P47" s="34"/>
      <c r="Q47" s="34"/>
      <c r="R47" s="34"/>
    </row>
    <row r="48" spans="1:18" ht="12.75" hidden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ht="12.75" customHeight="1" hidden="1">
      <c r="A49" s="84" t="s">
        <v>37</v>
      </c>
      <c r="B49" s="84" t="s">
        <v>38</v>
      </c>
      <c r="C49" s="48"/>
      <c r="D49" s="48"/>
      <c r="E49" s="48"/>
      <c r="F49" s="49"/>
      <c r="G49" s="49"/>
      <c r="H49" s="49"/>
      <c r="I49" s="49"/>
      <c r="J49" s="49"/>
      <c r="K49" s="49"/>
      <c r="L49" s="90"/>
      <c r="M49" s="84"/>
      <c r="N49" s="84"/>
      <c r="O49" s="86"/>
      <c r="P49" s="87"/>
      <c r="Q49" s="86" t="s">
        <v>39</v>
      </c>
      <c r="R49" s="87"/>
    </row>
    <row r="50" spans="1:18" ht="25.5" customHeight="1" hidden="1">
      <c r="A50" s="85"/>
      <c r="B50" s="85"/>
      <c r="C50" s="37"/>
      <c r="D50" s="37"/>
      <c r="E50" s="37"/>
      <c r="F50" s="50"/>
      <c r="G50" s="50"/>
      <c r="H50" s="50"/>
      <c r="I50" s="50"/>
      <c r="J50" s="50"/>
      <c r="K50" s="50"/>
      <c r="L50" s="91"/>
      <c r="M50" s="85"/>
      <c r="N50" s="85"/>
      <c r="O50" s="37"/>
      <c r="P50" s="37"/>
      <c r="Q50" s="38" t="s">
        <v>40</v>
      </c>
      <c r="R50" s="38" t="s">
        <v>41</v>
      </c>
    </row>
    <row r="51" spans="1:18" ht="12.75" hidden="1">
      <c r="A51" s="38">
        <v>1</v>
      </c>
      <c r="B51" s="38">
        <v>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>
        <v>8</v>
      </c>
      <c r="R51" s="38">
        <v>9</v>
      </c>
    </row>
    <row r="52" spans="1:18" ht="12.75" hidden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9"/>
      <c r="M52" s="39"/>
      <c r="N52" s="39"/>
      <c r="O52" s="38"/>
      <c r="P52" s="38"/>
      <c r="Q52" s="38"/>
      <c r="R52" s="38"/>
    </row>
    <row r="53" spans="1:18" ht="12.75" hidden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9"/>
      <c r="M53" s="39"/>
      <c r="N53" s="39"/>
      <c r="O53" s="38"/>
      <c r="P53" s="38"/>
      <c r="Q53" s="38"/>
      <c r="R53" s="38"/>
    </row>
    <row r="54" spans="1:18" ht="12.75" hidden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40"/>
      <c r="M54" s="40"/>
      <c r="N54" s="40"/>
      <c r="O54" s="38"/>
      <c r="P54" s="38"/>
      <c r="Q54" s="38"/>
      <c r="R54" s="38"/>
    </row>
    <row r="55" spans="2:17" ht="15.7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9"/>
      <c r="M55" s="59"/>
      <c r="N55" s="59"/>
      <c r="O55" s="59"/>
      <c r="P55" s="59"/>
      <c r="Q55" s="59"/>
    </row>
    <row r="56" spans="2:17" ht="15.75"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59"/>
      <c r="O56" s="61"/>
      <c r="P56" s="61"/>
      <c r="Q56" s="59"/>
    </row>
    <row r="57" spans="2:17" ht="14.25">
      <c r="B57" s="62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59"/>
      <c r="O57" s="61"/>
      <c r="P57" s="61"/>
      <c r="Q57" s="59"/>
    </row>
    <row r="58" spans="2:17" ht="12.75">
      <c r="B58" s="62"/>
      <c r="C58" s="61"/>
      <c r="D58" s="61"/>
      <c r="E58" s="61"/>
      <c r="F58" s="61"/>
      <c r="G58" s="61"/>
      <c r="H58" s="61"/>
      <c r="I58" s="61"/>
      <c r="J58" s="61"/>
      <c r="K58" s="61"/>
      <c r="L58" s="63"/>
      <c r="M58" s="63"/>
      <c r="N58" s="63"/>
      <c r="O58" s="63"/>
      <c r="P58" s="63"/>
      <c r="Q58" s="63"/>
    </row>
  </sheetData>
  <mergeCells count="29">
    <mergeCell ref="A40:R40"/>
    <mergeCell ref="A41:A42"/>
    <mergeCell ref="B41:B42"/>
    <mergeCell ref="L41:N41"/>
    <mergeCell ref="O41:Q41"/>
    <mergeCell ref="N49:N50"/>
    <mergeCell ref="O49:P49"/>
    <mergeCell ref="Q49:R49"/>
    <mergeCell ref="O36:Q36"/>
    <mergeCell ref="A37:Q37"/>
    <mergeCell ref="M49:M50"/>
    <mergeCell ref="B49:B50"/>
    <mergeCell ref="A49:A50"/>
    <mergeCell ref="L49:L50"/>
    <mergeCell ref="O38:Q38"/>
    <mergeCell ref="A35:Q35"/>
    <mergeCell ref="A46:Q46"/>
    <mergeCell ref="O6:Q6"/>
    <mergeCell ref="I6:K6"/>
    <mergeCell ref="B6:B7"/>
    <mergeCell ref="L6:N6"/>
    <mergeCell ref="C6:E6"/>
    <mergeCell ref="F6:H6"/>
    <mergeCell ref="A6:A7"/>
    <mergeCell ref="O39:Q39"/>
    <mergeCell ref="O1:Q1"/>
    <mergeCell ref="O2:Q2"/>
    <mergeCell ref="A3:Q3"/>
    <mergeCell ref="P4:Q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Сумы, 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С.Г.</dc:creator>
  <cp:keywords/>
  <dc:description/>
  <cp:lastModifiedBy>WiZaRd</cp:lastModifiedBy>
  <cp:lastPrinted>2012-12-21T09:12:17Z</cp:lastPrinted>
  <dcterms:created xsi:type="dcterms:W3CDTF">2000-03-20T13:04:02Z</dcterms:created>
  <dcterms:modified xsi:type="dcterms:W3CDTF">2012-12-21T11:27:50Z</dcterms:modified>
  <cp:category/>
  <cp:version/>
  <cp:contentType/>
  <cp:contentStatus/>
</cp:coreProperties>
</file>