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120" activeTab="0"/>
  </bookViews>
  <sheets>
    <sheet name="дод. програми" sheetId="1" r:id="rId1"/>
  </sheets>
  <definedNames>
    <definedName name="_xlnm.Print_Titles" localSheetId="0">'дод. програми'!$7:$8</definedName>
    <definedName name="_xlnm.Print_Area" localSheetId="0">'дод. програми'!$A$1:$J$102</definedName>
  </definedNames>
  <calcPr fullCalcOnLoad="1"/>
</workbook>
</file>

<file path=xl/sharedStrings.xml><?xml version="1.0" encoding="utf-8"?>
<sst xmlns="http://schemas.openxmlformats.org/spreadsheetml/2006/main" count="186" uniqueCount="149">
  <si>
    <t>Районна рада</t>
  </si>
  <si>
    <t>001</t>
  </si>
  <si>
    <t>Соціальні програми і заходи державних органів у справах молоді</t>
  </si>
  <si>
    <t>Фінансова підтримка громадських організацій інвалідів і ветеранів</t>
  </si>
  <si>
    <t>120201</t>
  </si>
  <si>
    <t>Періодичні видання (газети та журнали)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</si>
  <si>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</si>
  <si>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130202</t>
  </si>
  <si>
    <t>180404</t>
  </si>
  <si>
    <t>Підтимка малого і середнього підприємництва</t>
  </si>
  <si>
    <t>Відділ освіти Конотопської районної державної адміністрації</t>
  </si>
  <si>
    <t>Загальноосвітні школи (в т.ч. школа-дитячий садок, інтернат при школі), спеціалізовані школи, ліцеї, гімназії, колегіуми</t>
  </si>
  <si>
    <t>Позашкільні заклади освіти, заходи із позашкільної роботи з дітьми</t>
  </si>
  <si>
    <t>Інші освітні програми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</si>
  <si>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</si>
  <si>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130107</t>
  </si>
  <si>
    <t>Утримання та навчально-тренувальнаробота дитячо-юнацьких спортивних шкіл</t>
  </si>
  <si>
    <t>Управління праці та соціального захисту  населення Конотопської районної державної адміністрації</t>
  </si>
  <si>
    <t>Інші видатки на соціальний захист населення</t>
  </si>
  <si>
    <t>Методична робота, інші заходи у сфері народної освіти</t>
  </si>
  <si>
    <t xml:space="preserve">Програми і заходи центрів соціальних служб для сім’ї, дітей та молоді </t>
  </si>
  <si>
    <t>Загальний фонд</t>
  </si>
  <si>
    <t>Спеціальний фонд</t>
  </si>
  <si>
    <t>Найменування програми</t>
  </si>
  <si>
    <t>Разом</t>
  </si>
  <si>
    <t>010116</t>
  </si>
  <si>
    <t>Назва головного розпорядника коштів</t>
  </si>
  <si>
    <t>091104</t>
  </si>
  <si>
    <t>091107</t>
  </si>
  <si>
    <t>070201</t>
  </si>
  <si>
    <t>070401</t>
  </si>
  <si>
    <t>070802</t>
  </si>
  <si>
    <t>070807</t>
  </si>
  <si>
    <t>090412</t>
  </si>
  <si>
    <t>090802</t>
  </si>
  <si>
    <t>091102</t>
  </si>
  <si>
    <t>091103</t>
  </si>
  <si>
    <t>091108</t>
  </si>
  <si>
    <t>091207</t>
  </si>
  <si>
    <t>091209</t>
  </si>
  <si>
    <t>Соціальні програми і заходи державних органів у справах жінок</t>
  </si>
  <si>
    <t>Соціальні програми і заходи державних органів у справах сім’ї</t>
  </si>
  <si>
    <t xml:space="preserve">Органи місцевого самоврядування </t>
  </si>
  <si>
    <t>Програма інформатизації органів місцевого самоврядування району на 2004-2008 роки</t>
  </si>
  <si>
    <t>Районна програма "Шкільний автобус"</t>
  </si>
  <si>
    <t>Програма підтримки редакції газети "Сільські горизонти" на 2007-2010 роки</t>
  </si>
  <si>
    <t>Районна цільова програма підтримки індивідуального житлового будівництва "Власний дім" на 2006-2011 роки</t>
  </si>
  <si>
    <t>ВСЬОГО</t>
  </si>
  <si>
    <t>120300</t>
  </si>
  <si>
    <t>Книговидання</t>
  </si>
  <si>
    <t xml:space="preserve">Районна програма щодо вшанування пам"яті жертв Голодомору 1932-1933 років в Україні </t>
  </si>
  <si>
    <t>Районна програма "Освіта Конотопщини.2008-2011 роки"</t>
  </si>
  <si>
    <t>Районна програма " Вчитель" на 2007-2012 роки</t>
  </si>
  <si>
    <t>250914</t>
  </si>
  <si>
    <t>Витрати, пов"язані з наданням та обслуговуванням державних пільгових кредитів, наданих індивідуальним сільським забудовникам</t>
  </si>
  <si>
    <t>в тому числі за рахунок субвенції з обласного бюджету</t>
  </si>
  <si>
    <t>160101</t>
  </si>
  <si>
    <t>Землеустрій</t>
  </si>
  <si>
    <t>Програма використання та охорони земель району на 2008-2015 роки</t>
  </si>
  <si>
    <t>250380</t>
  </si>
  <si>
    <t>в тому числі за рахунок субвенції з державного бюджету</t>
  </si>
  <si>
    <t>150101</t>
  </si>
  <si>
    <t>Капітальні вкладення</t>
  </si>
  <si>
    <t>в тому числі за рахунок субвенції з обласного  бюджету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</si>
  <si>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</si>
  <si>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</si>
  <si>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Інші субвенції</t>
  </si>
  <si>
    <t>070808</t>
  </si>
  <si>
    <t>Допомога дітям-сиротам, позбавленим батьківського піклування, яким виповнюється 18 років</t>
  </si>
  <si>
    <t>Програма економічного та соціального розвитку району на 2009 рік</t>
  </si>
  <si>
    <t>в тому числі за рахунок субвенції з державног бюджету</t>
  </si>
  <si>
    <t>Районна програма реформування системи закладів для дітей сиріт та дітей, позбавлених батьківського піклування</t>
  </si>
  <si>
    <t>Районна цільова програма"Соціальна підтримка осіб з обмеженими фізичними можливостями на 2009-2015 роки"</t>
  </si>
  <si>
    <t>Пільги, що надаються населенню(крім ветеранів війни і праці, військової служби, органів внутришніх справ та громадян, які постраждали внаслідок Чорнобильської катастрофи), на оплату житллово-комунальних послуг і природного газу</t>
  </si>
  <si>
    <t>Заступник голови районної ради</t>
  </si>
  <si>
    <t>до рішення районної ради</t>
  </si>
  <si>
    <t>250403</t>
  </si>
  <si>
    <t>Видатки на покриття інших заборгованостей, що виникли у попередні роки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</si>
  <si>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</si>
  <si>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</si>
  <si>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</si>
  <si>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місцевих бюджетів</t>
  </si>
  <si>
    <t>В.М.Малігон</t>
  </si>
  <si>
    <t>Районна програма роботи з обдарованною молоддю в Конотопському районі на 2011 рік</t>
  </si>
  <si>
    <t>Програма призначення і виплати компенсації фізичним особам, які надають соціальні послуги у 2011 році</t>
  </si>
  <si>
    <t>Програма підтримки районної організації ветеранів війни і праці на 2011-2013 роки</t>
  </si>
  <si>
    <t>Програма підтримки малого підприємництва у  районі на 2011-2012 роки</t>
  </si>
  <si>
    <t>Відділ охорони здоров"я Конотопської районної державної адміністрації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</si>
  <si>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</si>
  <si>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</si>
  <si>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Програма "Цукровий діабет" на 2011-2013 роки</t>
  </si>
  <si>
    <t>03</t>
  </si>
  <si>
    <t>Конотопська районна державна адміністрація</t>
  </si>
  <si>
    <t>Інші програми соціального захисту дітей</t>
  </si>
  <si>
    <t>Районна комплексна програма "Молодь Конотопщини" на 2012 рік</t>
  </si>
  <si>
    <t>Програма забезпеченння рівності жінок і чоловіків у районі                                                  на 2012 рік</t>
  </si>
  <si>
    <t>Районна програма підтримки сім"ї на 2012 рік</t>
  </si>
  <si>
    <t>Програма підтримки редакції газети "Сільські горизонти" на 2012 рік</t>
  </si>
  <si>
    <t>130115</t>
  </si>
  <si>
    <t>Центри "Спорт для всіх " та заходи з фізичної культури</t>
  </si>
  <si>
    <t xml:space="preserve">Районна програма розвитку фізичної культури і спорту на 2012 рік </t>
  </si>
  <si>
    <t>Програма розвитку футболу в районі на 2012 рік</t>
  </si>
  <si>
    <t>250404</t>
  </si>
  <si>
    <t xml:space="preserve">Інші видатки   </t>
  </si>
  <si>
    <t xml:space="preserve">Програма фінансування у 2012 році заходів щодо відзначення державних свят та певних календарних дат , проведення інших представницьких заходів райдержадміністрації та участі районних делегацій в заходах обласного та всеукраїнського рівня </t>
  </si>
  <si>
    <t>10</t>
  </si>
  <si>
    <t>Районна цільова соціальна програма підвищення якості шкільної природничо -математичної освіти на період до 2015 року</t>
  </si>
  <si>
    <t>Районна цільова програма "Дитячі меблі " на період до 2015 року</t>
  </si>
  <si>
    <t>Районна  цільова програма впровадження у навчально-виховний процес загальноосвітніх навчальних закладів інформаційно-комунікаційних технологій "Сто відсотків " на період до 2015 року</t>
  </si>
  <si>
    <t xml:space="preserve">Районна програма розвитку позашкільної освіти на період до 2014 року </t>
  </si>
  <si>
    <t>Районна програма розвитку фізичної культури і спорту на 2012 рік</t>
  </si>
  <si>
    <t>14</t>
  </si>
  <si>
    <t xml:space="preserve">Районна програма встановлення та виплати у 2012 році щомісячної стипендії особам, яким виповнилось 100 і більше років </t>
  </si>
  <si>
    <t>Програма соціального захисту окремих категорій населення району на 2012 рік</t>
  </si>
  <si>
    <t>Районна програма надання фінансової допомоги інвалідам-чорнобильцям до 26 річниці Чорнобильської катастрофи</t>
  </si>
  <si>
    <t xml:space="preserve">Районна програма встановлення та виплати в 2012 році щомісячної стипендії інвалідам війни та учасникам бойових дій, яким виповнилось 90 і більше років </t>
  </si>
  <si>
    <t>Програма соціального захисту осіб, які потребують лікування шляхом гемодіалізу на 2012 рік.</t>
  </si>
  <si>
    <t xml:space="preserve">Районна програма соціального захисту сімей , в яких виховуються онкохворі діти на 2012 рік </t>
  </si>
  <si>
    <t>091205</t>
  </si>
  <si>
    <t>Виплати грошової компенсації фізичним особам , які надають соціальні послуги громадянам похилого віку , інвалідам , дітям-інвалідам , хворим , які не здатні до самообслуговування і потребують сторонної допомоги</t>
  </si>
  <si>
    <t>Програма призначення і виплати компенсації фізичним особам, які надають соціальні послуги у 2012 році</t>
  </si>
  <si>
    <t>15</t>
  </si>
  <si>
    <t>76</t>
  </si>
  <si>
    <t>Фінансове управління  Конотопської районної державної адміністрації (в частині міжбюджетних трансфертів , резервного фонду)</t>
  </si>
  <si>
    <t>250366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</si>
  <si>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</si>
  <si>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Перелік державних та регіональних програм, які фінансуватимуться за рахунок коштів районного бюджету у 2012 році</t>
  </si>
  <si>
    <t>Затверджено</t>
  </si>
  <si>
    <t>Внесено зміни</t>
  </si>
  <si>
    <t>Затверджено з урахуванням змін</t>
  </si>
  <si>
    <t>Центри первинної медичної (медико-санітарної )допомоги</t>
  </si>
  <si>
    <t>080800</t>
  </si>
  <si>
    <t>Програма економічного і соціального розвитку Конотопського району на 2012 рік та основні напрямки розвитку на 2013-2014 роки</t>
  </si>
  <si>
    <t>Зміни до додатку № 7 до рішення районної ради "Про районний бюджет на 2012 рік "</t>
  </si>
  <si>
    <t>в тому числі за рахунок субвенції з державного  бюджету</t>
  </si>
  <si>
    <t>240602</t>
  </si>
  <si>
    <t>Утилізація відходів</t>
  </si>
  <si>
    <t>Комплексна районна програма охорони навколишнього природного середовища до 2015 року</t>
  </si>
  <si>
    <t>Районна програма "Почесний громадянин Конотопського району на 2012 -2017 роки"</t>
  </si>
  <si>
    <t>Районна комплексна програма "Освіта Конотопщини на 2012-2015 роки"</t>
  </si>
  <si>
    <t>Районна комплексна програма "Освіта  Конотопщини" на 2012-2015 роки</t>
  </si>
  <si>
    <t>Районна програма відпочинку та оздоровлення дітей на 2012 рік</t>
  </si>
  <si>
    <t>Лісунова К.В. 6 61 79</t>
  </si>
  <si>
    <t>Районна цільова соціальна програмарозвитку цивільного захисту на 2012-2015 роки</t>
  </si>
  <si>
    <t>Районна цільова соціальна програма розвитку цивільного захисту на 2012-2015 роки</t>
  </si>
  <si>
    <t>Районна програма з реналізації Конвенсії ООН про права дитини на 2012-2016 роки</t>
  </si>
  <si>
    <t>Програма поводження з твердими побутовими відходами в населених пунктах Конотопського району на 2012-2015 роки</t>
  </si>
  <si>
    <t>Додаток7</t>
  </si>
  <si>
    <t>шостого скликання  від 26.09.2012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</si>
</sst>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9" fontId="8" fillId="0" borderId="5" xfId="0" applyNumberFormat="1" applyFont="1" applyBorder="1" applyAlignment="1">
      <alignment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view="pageBreakPreview" zoomScale="50" zoomScaleNormal="55" zoomScaleSheetLayoutView="50" workbookViewId="0" topLeftCell="A1">
      <pane xSplit="1" ySplit="10" topLeftCell="C7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3" sqref="H3:J3"/>
    </sheetView>
  </sheetViews>
  <sheetFormatPr defaultColWidth="9.140625" defaultRowHeight="12.75"/>
  <cols>
    <col min="1" max="1" width="18.7109375" style="30" customWidth="1"/>
    <col min="2" max="2" width="99.421875" style="23" customWidth="1"/>
    <col min="3" max="3" width="111.28125" style="13" customWidth="1"/>
    <col min="4" max="4" width="18.421875" style="13" customWidth="1"/>
    <col min="5" max="5" width="18.57421875" style="13" customWidth="1"/>
    <col min="6" max="6" width="21.00390625" style="34" customWidth="1"/>
    <col min="7" max="7" width="18.8515625" style="34" customWidth="1"/>
    <col min="8" max="8" width="18.421875" style="9" customWidth="1"/>
    <col min="9" max="9" width="19.28125" style="34" customWidth="1"/>
    <col min="10" max="10" width="24.00390625" style="39" customWidth="1"/>
    <col min="11" max="11" width="12.28125" style="1" customWidth="1"/>
    <col min="12" max="16384" width="9.140625" style="1" customWidth="1"/>
  </cols>
  <sheetData>
    <row r="1" spans="1:10" s="9" customFormat="1" ht="15.75" customHeight="1">
      <c r="A1" s="25"/>
      <c r="B1" s="17"/>
      <c r="C1" s="13"/>
      <c r="D1" s="13"/>
      <c r="E1" s="13"/>
      <c r="F1" s="34"/>
      <c r="G1" s="34"/>
      <c r="H1" s="118" t="s">
        <v>147</v>
      </c>
      <c r="I1" s="118"/>
      <c r="J1" s="13"/>
    </row>
    <row r="2" spans="1:10" s="9" customFormat="1" ht="15" customHeight="1">
      <c r="A2" s="25"/>
      <c r="B2" s="119"/>
      <c r="C2" s="119"/>
      <c r="D2" s="34"/>
      <c r="E2" s="34"/>
      <c r="F2" s="34"/>
      <c r="G2" s="34"/>
      <c r="H2" s="118" t="s">
        <v>75</v>
      </c>
      <c r="I2" s="118"/>
      <c r="J2" s="118"/>
    </row>
    <row r="3" spans="1:10" s="9" customFormat="1" ht="18.75" customHeight="1">
      <c r="A3" s="25"/>
      <c r="B3" s="17"/>
      <c r="C3" s="13"/>
      <c r="D3" s="13"/>
      <c r="E3" s="13"/>
      <c r="F3" s="34"/>
      <c r="G3" s="34"/>
      <c r="H3" s="118" t="s">
        <v>148</v>
      </c>
      <c r="I3" s="118"/>
      <c r="J3" s="118"/>
    </row>
    <row r="4" spans="1:10" s="9" customFormat="1" ht="21" customHeight="1">
      <c r="A4" s="25"/>
      <c r="B4" s="17"/>
      <c r="C4" s="127" t="s">
        <v>133</v>
      </c>
      <c r="D4" s="127"/>
      <c r="E4" s="127"/>
      <c r="F4" s="127"/>
      <c r="G4" s="127"/>
      <c r="I4" s="34"/>
      <c r="J4" s="39"/>
    </row>
    <row r="5" spans="1:10" s="9" customFormat="1" ht="20.25" customHeight="1">
      <c r="A5" s="120" t="s">
        <v>126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ht="18">
      <c r="A6" s="14"/>
      <c r="B6" s="18"/>
      <c r="C6" s="48"/>
      <c r="D6" s="48"/>
      <c r="E6" s="48"/>
      <c r="F6" s="49"/>
      <c r="G6" s="49"/>
      <c r="H6" s="49"/>
      <c r="J6" s="50" t="s">
        <v>78</v>
      </c>
    </row>
    <row r="7" spans="1:10" s="32" customFormat="1" ht="70.5" customHeight="1">
      <c r="A7" s="35" t="s">
        <v>81</v>
      </c>
      <c r="B7" s="31" t="s">
        <v>26</v>
      </c>
      <c r="C7" s="136" t="s">
        <v>23</v>
      </c>
      <c r="D7" s="123" t="s">
        <v>21</v>
      </c>
      <c r="E7" s="123"/>
      <c r="F7" s="123"/>
      <c r="G7" s="124" t="s">
        <v>22</v>
      </c>
      <c r="H7" s="125"/>
      <c r="I7" s="126"/>
      <c r="J7" s="121" t="s">
        <v>24</v>
      </c>
    </row>
    <row r="8" spans="1:10" s="72" customFormat="1" ht="79.5" customHeight="1">
      <c r="A8" s="69" t="s">
        <v>79</v>
      </c>
      <c r="B8" s="70" t="s">
        <v>80</v>
      </c>
      <c r="C8" s="137"/>
      <c r="D8" s="71" t="s">
        <v>127</v>
      </c>
      <c r="E8" s="71" t="s">
        <v>128</v>
      </c>
      <c r="F8" s="71" t="s">
        <v>129</v>
      </c>
      <c r="G8" s="71" t="s">
        <v>127</v>
      </c>
      <c r="H8" s="71" t="s">
        <v>128</v>
      </c>
      <c r="I8" s="71" t="s">
        <v>129</v>
      </c>
      <c r="J8" s="122"/>
    </row>
    <row r="9" spans="1:10" s="2" customFormat="1" ht="21.75" customHeight="1" hidden="1">
      <c r="A9" s="27" t="s">
        <v>1</v>
      </c>
      <c r="B9" s="19" t="s">
        <v>0</v>
      </c>
      <c r="C9" s="51"/>
      <c r="D9" s="51"/>
      <c r="E9" s="51"/>
      <c r="F9" s="52"/>
      <c r="G9" s="52"/>
      <c r="H9" s="53"/>
      <c r="I9" s="52"/>
      <c r="J9" s="52" t="e">
        <f>#REF!+#REF!</f>
        <v>#REF!</v>
      </c>
    </row>
    <row r="10" spans="1:10" s="3" customFormat="1" ht="24.75" customHeight="1" hidden="1">
      <c r="A10" s="26" t="s">
        <v>25</v>
      </c>
      <c r="B10" s="20" t="s">
        <v>42</v>
      </c>
      <c r="C10" s="11" t="s">
        <v>43</v>
      </c>
      <c r="D10" s="11"/>
      <c r="E10" s="11"/>
      <c r="F10" s="54"/>
      <c r="G10" s="54"/>
      <c r="H10" s="45"/>
      <c r="I10" s="54"/>
      <c r="J10" s="52" t="e">
        <f>#REF!+#REF!</f>
        <v>#REF!</v>
      </c>
    </row>
    <row r="11" spans="1:10" s="3" customFormat="1" ht="21" customHeight="1">
      <c r="A11" s="27" t="s">
        <v>91</v>
      </c>
      <c r="B11" s="19" t="s">
        <v>92</v>
      </c>
      <c r="C11" s="11"/>
      <c r="D11" s="75">
        <f>D17+D19+D20+D21+D22+D23+D26+D30+D31+D32+D33+D35+D36+D38+D15+D29+D13+D37+D34+D24+D14+D16</f>
        <v>286345</v>
      </c>
      <c r="E11" s="75">
        <f>E17+E19+E20+E21+E22+E23+E26+E30+E31+E32+E33+E35+E36+E38+E15+E29+E13+E37+E34+E24+E14+E16</f>
        <v>1500</v>
      </c>
      <c r="F11" s="75">
        <f aca="true" t="shared" si="0" ref="F11:F17">D11+E11</f>
        <v>287845</v>
      </c>
      <c r="G11" s="75">
        <f>G17+G19+G20+G21+G22+G23+G26+G30+G31+G32+G33+G35+G36+G38+G15+G29+G13+G37+G34+G14+G16</f>
        <v>0</v>
      </c>
      <c r="H11" s="75">
        <f>H17+H19+H20+H21+H22+H23+H26+H30+H31+H32+H33+H35+H36+H38+H15+H29+H13+H37+H34+H14+H16</f>
        <v>70303</v>
      </c>
      <c r="I11" s="75">
        <f>G11+H11</f>
        <v>70303</v>
      </c>
      <c r="J11" s="75">
        <f>F11+I11</f>
        <v>358148</v>
      </c>
    </row>
    <row r="12" spans="1:10" s="3" customFormat="1" ht="21" customHeight="1">
      <c r="A12" s="132" t="s">
        <v>55</v>
      </c>
      <c r="B12" s="133"/>
      <c r="C12" s="11"/>
      <c r="D12" s="55">
        <f aca="true" t="shared" si="1" ref="D12:I12">D25</f>
        <v>29000</v>
      </c>
      <c r="E12" s="55">
        <f t="shared" si="1"/>
        <v>0</v>
      </c>
      <c r="F12" s="41">
        <f t="shared" si="0"/>
        <v>29000</v>
      </c>
      <c r="G12" s="55">
        <f t="shared" si="1"/>
        <v>0</v>
      </c>
      <c r="H12" s="55">
        <f t="shared" si="1"/>
        <v>0</v>
      </c>
      <c r="I12" s="55">
        <f t="shared" si="1"/>
        <v>0</v>
      </c>
      <c r="J12" s="41">
        <f aca="true" t="shared" si="2" ref="J12:J93">F12+I12</f>
        <v>29000</v>
      </c>
    </row>
    <row r="13" spans="1:10" s="3" customFormat="1" ht="31.5" customHeight="1">
      <c r="A13" s="104" t="s">
        <v>131</v>
      </c>
      <c r="B13" s="106" t="s">
        <v>130</v>
      </c>
      <c r="C13" s="11" t="s">
        <v>90</v>
      </c>
      <c r="D13" s="36">
        <v>32635</v>
      </c>
      <c r="E13" s="73"/>
      <c r="F13" s="41">
        <f t="shared" si="0"/>
        <v>32635</v>
      </c>
      <c r="G13" s="55"/>
      <c r="H13" s="55"/>
      <c r="I13" s="41">
        <f>G13+H13</f>
        <v>0</v>
      </c>
      <c r="J13" s="41">
        <f t="shared" si="2"/>
        <v>32635</v>
      </c>
    </row>
    <row r="14" spans="1:10" s="3" customFormat="1" ht="31.5" customHeight="1">
      <c r="A14" s="105"/>
      <c r="B14" s="107"/>
      <c r="C14" s="11" t="s">
        <v>144</v>
      </c>
      <c r="D14" s="87">
        <v>300</v>
      </c>
      <c r="E14" s="88"/>
      <c r="F14" s="41">
        <f t="shared" si="0"/>
        <v>300</v>
      </c>
      <c r="G14" s="89"/>
      <c r="H14" s="89"/>
      <c r="I14" s="86"/>
      <c r="J14" s="41">
        <f t="shared" si="2"/>
        <v>300</v>
      </c>
    </row>
    <row r="15" spans="1:10" s="3" customFormat="1" ht="38.25" customHeight="1">
      <c r="A15" s="104" t="s">
        <v>34</v>
      </c>
      <c r="B15" s="115" t="s">
        <v>93</v>
      </c>
      <c r="C15" s="11" t="s">
        <v>71</v>
      </c>
      <c r="D15" s="36">
        <v>5700</v>
      </c>
      <c r="E15" s="90"/>
      <c r="F15" s="41">
        <f t="shared" si="0"/>
        <v>5700</v>
      </c>
      <c r="G15" s="90"/>
      <c r="H15" s="90"/>
      <c r="I15" s="41">
        <f>G15+H15</f>
        <v>0</v>
      </c>
      <c r="J15" s="41">
        <f t="shared" si="2"/>
        <v>5700</v>
      </c>
    </row>
    <row r="16" spans="1:10" s="3" customFormat="1" ht="30" customHeight="1">
      <c r="A16" s="105"/>
      <c r="B16" s="116"/>
      <c r="C16" s="11" t="s">
        <v>145</v>
      </c>
      <c r="D16" s="90"/>
      <c r="E16" s="90">
        <v>1500</v>
      </c>
      <c r="F16" s="41">
        <f t="shared" si="0"/>
        <v>1500</v>
      </c>
      <c r="G16" s="90"/>
      <c r="H16" s="90"/>
      <c r="I16" s="41">
        <f>G16+H16</f>
        <v>0</v>
      </c>
      <c r="J16" s="41">
        <f t="shared" si="2"/>
        <v>1500</v>
      </c>
    </row>
    <row r="17" spans="1:10" s="3" customFormat="1" ht="21" customHeight="1">
      <c r="A17" s="104" t="s">
        <v>35</v>
      </c>
      <c r="B17" s="115" t="s">
        <v>20</v>
      </c>
      <c r="C17" s="140" t="s">
        <v>72</v>
      </c>
      <c r="D17" s="138">
        <v>2100</v>
      </c>
      <c r="E17" s="138"/>
      <c r="F17" s="134">
        <f t="shared" si="0"/>
        <v>2100</v>
      </c>
      <c r="G17" s="138"/>
      <c r="H17" s="138"/>
      <c r="I17" s="134">
        <f>G17+H17</f>
        <v>0</v>
      </c>
      <c r="J17" s="134">
        <f>F17+I17</f>
        <v>2100</v>
      </c>
    </row>
    <row r="18" spans="1:10" s="3" customFormat="1" ht="21.75" customHeight="1">
      <c r="A18" s="114"/>
      <c r="B18" s="117"/>
      <c r="C18" s="141"/>
      <c r="D18" s="139"/>
      <c r="E18" s="139"/>
      <c r="F18" s="93"/>
      <c r="G18" s="139"/>
      <c r="H18" s="139"/>
      <c r="I18" s="93"/>
      <c r="J18" s="93"/>
    </row>
    <row r="19" spans="1:10" s="3" customFormat="1" ht="30.75" customHeight="1">
      <c r="A19" s="105"/>
      <c r="B19" s="116"/>
      <c r="C19" s="11" t="s">
        <v>94</v>
      </c>
      <c r="D19" s="36">
        <v>7900</v>
      </c>
      <c r="E19" s="36"/>
      <c r="F19" s="36">
        <f>D19+E19</f>
        <v>7900</v>
      </c>
      <c r="G19" s="36"/>
      <c r="H19" s="36"/>
      <c r="I19" s="36">
        <f>G19+H19</f>
        <v>0</v>
      </c>
      <c r="J19" s="41">
        <f t="shared" si="2"/>
        <v>7900</v>
      </c>
    </row>
    <row r="20" spans="1:10" s="3" customFormat="1" ht="30" customHeight="1">
      <c r="A20" s="26" t="s">
        <v>36</v>
      </c>
      <c r="B20" s="20" t="s">
        <v>2</v>
      </c>
      <c r="C20" s="11" t="s">
        <v>94</v>
      </c>
      <c r="D20" s="36">
        <v>9700</v>
      </c>
      <c r="E20" s="36"/>
      <c r="F20" s="36">
        <f>D20+E20</f>
        <v>9700</v>
      </c>
      <c r="G20" s="36"/>
      <c r="H20" s="36"/>
      <c r="I20" s="36">
        <f>G20+H20</f>
        <v>0</v>
      </c>
      <c r="J20" s="41">
        <f t="shared" si="2"/>
        <v>9700</v>
      </c>
    </row>
    <row r="21" spans="1:10" s="3" customFormat="1" ht="31.5" customHeight="1">
      <c r="A21" s="29" t="s">
        <v>27</v>
      </c>
      <c r="B21" s="22" t="s">
        <v>40</v>
      </c>
      <c r="C21" s="11" t="s">
        <v>95</v>
      </c>
      <c r="D21" s="36">
        <v>700</v>
      </c>
      <c r="E21" s="36"/>
      <c r="F21" s="36">
        <f>D21+E21</f>
        <v>700</v>
      </c>
      <c r="G21" s="36"/>
      <c r="H21" s="36"/>
      <c r="I21" s="36">
        <f>G21+H21</f>
        <v>0</v>
      </c>
      <c r="J21" s="41">
        <f t="shared" si="2"/>
        <v>700</v>
      </c>
    </row>
    <row r="22" spans="1:10" s="3" customFormat="1" ht="27.75" customHeight="1">
      <c r="A22" s="29" t="s">
        <v>28</v>
      </c>
      <c r="B22" s="22" t="s">
        <v>41</v>
      </c>
      <c r="C22" s="11" t="s">
        <v>96</v>
      </c>
      <c r="D22" s="36">
        <v>1600</v>
      </c>
      <c r="E22" s="36"/>
      <c r="F22" s="36">
        <f>D22+E22</f>
        <v>1600</v>
      </c>
      <c r="G22" s="36"/>
      <c r="H22" s="36"/>
      <c r="I22" s="36">
        <f>G22+H22</f>
        <v>0</v>
      </c>
      <c r="J22" s="41">
        <f t="shared" si="2"/>
        <v>1600</v>
      </c>
    </row>
    <row r="23" spans="1:10" s="3" customFormat="1" ht="40.5" customHeight="1">
      <c r="A23" s="112" t="s">
        <v>37</v>
      </c>
      <c r="B23" s="108" t="s">
        <v>14</v>
      </c>
      <c r="C23" s="11" t="s">
        <v>72</v>
      </c>
      <c r="D23" s="36">
        <v>11000</v>
      </c>
      <c r="E23" s="36"/>
      <c r="F23" s="36">
        <f aca="true" t="shared" si="3" ref="F23:F38">D23+E23</f>
        <v>11000</v>
      </c>
      <c r="G23" s="36"/>
      <c r="H23" s="36"/>
      <c r="I23" s="36">
        <f aca="true" t="shared" si="4" ref="I23:I38">G23+H23</f>
        <v>0</v>
      </c>
      <c r="J23" s="41">
        <f t="shared" si="2"/>
        <v>11000</v>
      </c>
    </row>
    <row r="24" spans="1:10" s="4" customFormat="1" ht="33" customHeight="1">
      <c r="A24" s="113"/>
      <c r="B24" s="109"/>
      <c r="C24" s="140" t="s">
        <v>141</v>
      </c>
      <c r="D24" s="36">
        <v>29000</v>
      </c>
      <c r="E24" s="36"/>
      <c r="F24" s="36">
        <f t="shared" si="3"/>
        <v>29000</v>
      </c>
      <c r="G24" s="36"/>
      <c r="H24" s="36"/>
      <c r="I24" s="36">
        <f t="shared" si="4"/>
        <v>0</v>
      </c>
      <c r="J24" s="41">
        <f t="shared" si="2"/>
        <v>29000</v>
      </c>
    </row>
    <row r="25" spans="1:10" s="4" customFormat="1" ht="15.75" customHeight="1">
      <c r="A25" s="110" t="s">
        <v>55</v>
      </c>
      <c r="B25" s="111"/>
      <c r="C25" s="141"/>
      <c r="D25" s="73">
        <v>29000</v>
      </c>
      <c r="E25" s="80"/>
      <c r="F25" s="73">
        <f t="shared" si="3"/>
        <v>29000</v>
      </c>
      <c r="G25" s="73"/>
      <c r="H25" s="73"/>
      <c r="I25" s="73">
        <f t="shared" si="4"/>
        <v>0</v>
      </c>
      <c r="J25" s="58">
        <f t="shared" si="2"/>
        <v>29000</v>
      </c>
    </row>
    <row r="26" spans="1:10" s="3" customFormat="1" ht="31.5" customHeight="1">
      <c r="A26" s="26" t="s">
        <v>39</v>
      </c>
      <c r="B26" s="20" t="s">
        <v>3</v>
      </c>
      <c r="C26" s="11" t="s">
        <v>85</v>
      </c>
      <c r="D26" s="36">
        <v>7000</v>
      </c>
      <c r="E26" s="36"/>
      <c r="F26" s="36">
        <f t="shared" si="3"/>
        <v>7000</v>
      </c>
      <c r="G26" s="36"/>
      <c r="H26" s="36"/>
      <c r="I26" s="36">
        <f t="shared" si="4"/>
        <v>0</v>
      </c>
      <c r="J26" s="41">
        <f t="shared" si="2"/>
        <v>7000</v>
      </c>
    </row>
    <row r="27" spans="1:10" s="3" customFormat="1" ht="32.25" customHeight="1" hidden="1">
      <c r="A27" s="26" t="s">
        <v>4</v>
      </c>
      <c r="B27" s="20" t="s">
        <v>5</v>
      </c>
      <c r="C27" s="11" t="s">
        <v>45</v>
      </c>
      <c r="D27" s="36"/>
      <c r="E27" s="36"/>
      <c r="F27" s="36">
        <f t="shared" si="3"/>
        <v>0</v>
      </c>
      <c r="G27" s="36"/>
      <c r="H27" s="36"/>
      <c r="I27" s="36">
        <f t="shared" si="4"/>
        <v>0</v>
      </c>
      <c r="J27" s="41">
        <f t="shared" si="2"/>
        <v>0</v>
      </c>
    </row>
    <row r="28" spans="1:10" s="3" customFormat="1" ht="24.75" customHeight="1" hidden="1">
      <c r="A28" s="26" t="s">
        <v>48</v>
      </c>
      <c r="B28" s="20" t="s">
        <v>49</v>
      </c>
      <c r="C28" s="11" t="s">
        <v>50</v>
      </c>
      <c r="D28" s="36"/>
      <c r="E28" s="36"/>
      <c r="F28" s="36">
        <f t="shared" si="3"/>
        <v>0</v>
      </c>
      <c r="G28" s="36"/>
      <c r="H28" s="36"/>
      <c r="I28" s="36">
        <f t="shared" si="4"/>
        <v>0</v>
      </c>
      <c r="J28" s="41">
        <f t="shared" si="2"/>
        <v>0</v>
      </c>
    </row>
    <row r="29" spans="1:10" s="3" customFormat="1" ht="34.5" customHeight="1">
      <c r="A29" s="67" t="s">
        <v>4</v>
      </c>
      <c r="B29" s="68" t="s">
        <v>5</v>
      </c>
      <c r="C29" s="11" t="s">
        <v>97</v>
      </c>
      <c r="D29" s="36">
        <v>10000</v>
      </c>
      <c r="E29" s="36"/>
      <c r="F29" s="36">
        <f t="shared" si="3"/>
        <v>10000</v>
      </c>
      <c r="G29" s="36"/>
      <c r="H29" s="36"/>
      <c r="I29" s="36">
        <f t="shared" si="4"/>
        <v>0</v>
      </c>
      <c r="J29" s="41">
        <f t="shared" si="2"/>
        <v>10000</v>
      </c>
    </row>
    <row r="30" spans="1:10" s="3" customFormat="1" ht="42.75" customHeight="1">
      <c r="A30" s="104" t="s">
        <v>98</v>
      </c>
      <c r="B30" s="115" t="s">
        <v>99</v>
      </c>
      <c r="C30" s="11" t="s">
        <v>72</v>
      </c>
      <c r="D30" s="36">
        <v>2000</v>
      </c>
      <c r="E30" s="36"/>
      <c r="F30" s="36">
        <f t="shared" si="3"/>
        <v>2000</v>
      </c>
      <c r="G30" s="36"/>
      <c r="H30" s="36"/>
      <c r="I30" s="36">
        <f t="shared" si="4"/>
        <v>0</v>
      </c>
      <c r="J30" s="41">
        <f t="shared" si="2"/>
        <v>2000</v>
      </c>
    </row>
    <row r="31" spans="1:10" s="3" customFormat="1" ht="31.5" customHeight="1">
      <c r="A31" s="114"/>
      <c r="B31" s="117"/>
      <c r="C31" s="11" t="s">
        <v>100</v>
      </c>
      <c r="D31" s="36">
        <v>8000</v>
      </c>
      <c r="E31" s="36"/>
      <c r="F31" s="36">
        <f t="shared" si="3"/>
        <v>8000</v>
      </c>
      <c r="G31" s="36"/>
      <c r="H31" s="36"/>
      <c r="I31" s="36">
        <f t="shared" si="4"/>
        <v>0</v>
      </c>
      <c r="J31" s="41">
        <f t="shared" si="2"/>
        <v>8000</v>
      </c>
    </row>
    <row r="32" spans="1:10" s="3" customFormat="1" ht="21.75" customHeight="1">
      <c r="A32" s="105"/>
      <c r="B32" s="116"/>
      <c r="C32" s="11" t="s">
        <v>101</v>
      </c>
      <c r="D32" s="36">
        <v>68400</v>
      </c>
      <c r="E32" s="36"/>
      <c r="F32" s="36">
        <f t="shared" si="3"/>
        <v>68400</v>
      </c>
      <c r="G32" s="36"/>
      <c r="H32" s="36"/>
      <c r="I32" s="36">
        <f t="shared" si="4"/>
        <v>0</v>
      </c>
      <c r="J32" s="41">
        <f t="shared" si="2"/>
        <v>68400</v>
      </c>
    </row>
    <row r="33" spans="1:10" s="3" customFormat="1" ht="38.25" customHeight="1">
      <c r="A33" s="26" t="s">
        <v>7</v>
      </c>
      <c r="B33" s="20" t="s">
        <v>6</v>
      </c>
      <c r="C33" s="11" t="s">
        <v>100</v>
      </c>
      <c r="D33" s="36">
        <v>59930</v>
      </c>
      <c r="E33" s="36"/>
      <c r="F33" s="36">
        <f t="shared" si="3"/>
        <v>59930</v>
      </c>
      <c r="G33" s="36"/>
      <c r="H33" s="36"/>
      <c r="I33" s="36">
        <f t="shared" si="4"/>
        <v>0</v>
      </c>
      <c r="J33" s="41">
        <f t="shared" si="2"/>
        <v>59930</v>
      </c>
    </row>
    <row r="34" spans="1:10" s="3" customFormat="1" ht="30.75" customHeight="1">
      <c r="A34" s="26" t="s">
        <v>56</v>
      </c>
      <c r="B34" s="20" t="s">
        <v>57</v>
      </c>
      <c r="C34" s="11" t="s">
        <v>58</v>
      </c>
      <c r="D34" s="36">
        <v>1000</v>
      </c>
      <c r="E34" s="36"/>
      <c r="F34" s="36">
        <f t="shared" si="3"/>
        <v>1000</v>
      </c>
      <c r="G34" s="36"/>
      <c r="H34" s="36"/>
      <c r="I34" s="36">
        <f t="shared" si="4"/>
        <v>0</v>
      </c>
      <c r="J34" s="41">
        <f t="shared" si="2"/>
        <v>1000</v>
      </c>
    </row>
    <row r="35" spans="1:10" s="3" customFormat="1" ht="30" customHeight="1">
      <c r="A35" s="26" t="s">
        <v>8</v>
      </c>
      <c r="B35" s="20" t="s">
        <v>9</v>
      </c>
      <c r="C35" s="11" t="s">
        <v>86</v>
      </c>
      <c r="D35" s="36">
        <v>5000</v>
      </c>
      <c r="E35" s="36"/>
      <c r="F35" s="36">
        <f t="shared" si="3"/>
        <v>5000</v>
      </c>
      <c r="G35" s="36"/>
      <c r="H35" s="36"/>
      <c r="I35" s="36">
        <f t="shared" si="4"/>
        <v>0</v>
      </c>
      <c r="J35" s="41">
        <f t="shared" si="2"/>
        <v>5000</v>
      </c>
    </row>
    <row r="36" spans="1:10" s="3" customFormat="1" ht="65.25" customHeight="1">
      <c r="A36" s="104" t="s">
        <v>102</v>
      </c>
      <c r="B36" s="101" t="s">
        <v>103</v>
      </c>
      <c r="C36" s="45" t="s">
        <v>104</v>
      </c>
      <c r="D36" s="36">
        <v>20000</v>
      </c>
      <c r="E36" s="36"/>
      <c r="F36" s="36">
        <f t="shared" si="3"/>
        <v>20000</v>
      </c>
      <c r="G36" s="36"/>
      <c r="H36" s="36"/>
      <c r="I36" s="36">
        <f t="shared" si="4"/>
        <v>0</v>
      </c>
      <c r="J36" s="41">
        <f t="shared" si="2"/>
        <v>20000</v>
      </c>
    </row>
    <row r="37" spans="1:10" s="3" customFormat="1" ht="26.25" customHeight="1">
      <c r="A37" s="105"/>
      <c r="B37" s="102"/>
      <c r="C37" s="45" t="s">
        <v>138</v>
      </c>
      <c r="D37" s="36">
        <v>4380</v>
      </c>
      <c r="E37" s="36"/>
      <c r="F37" s="36">
        <f t="shared" si="3"/>
        <v>4380</v>
      </c>
      <c r="G37" s="36"/>
      <c r="H37" s="36"/>
      <c r="I37" s="36">
        <f t="shared" si="4"/>
        <v>0</v>
      </c>
      <c r="J37" s="41">
        <f t="shared" si="2"/>
        <v>4380</v>
      </c>
    </row>
    <row r="38" spans="1:10" s="3" customFormat="1" ht="36" customHeight="1">
      <c r="A38" s="26" t="s">
        <v>135</v>
      </c>
      <c r="B38" s="20" t="s">
        <v>136</v>
      </c>
      <c r="C38" s="45" t="s">
        <v>146</v>
      </c>
      <c r="D38" s="36"/>
      <c r="E38" s="36"/>
      <c r="F38" s="36">
        <f t="shared" si="3"/>
        <v>0</v>
      </c>
      <c r="G38" s="74"/>
      <c r="H38" s="74">
        <v>70303</v>
      </c>
      <c r="I38" s="74">
        <f t="shared" si="4"/>
        <v>70303</v>
      </c>
      <c r="J38" s="75">
        <f t="shared" si="2"/>
        <v>70303</v>
      </c>
    </row>
    <row r="39" spans="1:10" s="3" customFormat="1" ht="53.25" customHeight="1" hidden="1">
      <c r="A39" s="26" t="s">
        <v>53</v>
      </c>
      <c r="B39" s="20" t="s">
        <v>54</v>
      </c>
      <c r="C39" s="11" t="s">
        <v>46</v>
      </c>
      <c r="D39" s="36"/>
      <c r="E39" s="36"/>
      <c r="F39" s="36"/>
      <c r="G39" s="36"/>
      <c r="H39" s="36"/>
      <c r="I39" s="36"/>
      <c r="J39" s="41">
        <f t="shared" si="2"/>
        <v>0</v>
      </c>
    </row>
    <row r="40" spans="1:10" s="3" customFormat="1" ht="30" customHeight="1">
      <c r="A40" s="27" t="s">
        <v>105</v>
      </c>
      <c r="B40" s="19" t="s">
        <v>10</v>
      </c>
      <c r="C40" s="11"/>
      <c r="D40" s="41">
        <f>D44+D45+D49+D50+D51+D57+D58+D59+D61+D62+D69+D47+D63</f>
        <v>565524</v>
      </c>
      <c r="E40" s="41">
        <f>E44+E45+E49+E50+E51+E57+E58+E59+E61+E62+E69+E47+E63</f>
        <v>0</v>
      </c>
      <c r="F40" s="41">
        <f>D40+E40</f>
        <v>565524</v>
      </c>
      <c r="G40" s="41">
        <f>G44+G45+G49+G50+G51+G57+G58+G59+G61+G62+G69+G47+G63</f>
        <v>338238</v>
      </c>
      <c r="H40" s="41">
        <f>H44+H45+H49+H50+H51+H57+H58+H59+H61+H62+H69+H47+H63</f>
        <v>-174000</v>
      </c>
      <c r="I40" s="41">
        <f>G40+H40</f>
        <v>164238</v>
      </c>
      <c r="J40" s="41">
        <f t="shared" si="2"/>
        <v>729762</v>
      </c>
    </row>
    <row r="41" spans="1:10" s="7" customFormat="1" ht="19.5" customHeight="1" hidden="1">
      <c r="A41" s="132" t="s">
        <v>55</v>
      </c>
      <c r="B41" s="133"/>
      <c r="C41" s="12"/>
      <c r="D41" s="55">
        <f>D64+D66</f>
        <v>0</v>
      </c>
      <c r="E41" s="55">
        <f>E64+E66</f>
        <v>0</v>
      </c>
      <c r="F41" s="41">
        <f aca="true" t="shared" si="5" ref="F41:F89">D41+E41</f>
        <v>0</v>
      </c>
      <c r="G41" s="55">
        <f>G64+G66</f>
        <v>0</v>
      </c>
      <c r="H41" s="55">
        <f>H64+H66</f>
        <v>0</v>
      </c>
      <c r="I41" s="41">
        <f>G41+H41</f>
        <v>0</v>
      </c>
      <c r="J41" s="41">
        <f t="shared" si="2"/>
        <v>0</v>
      </c>
    </row>
    <row r="42" spans="1:10" s="7" customFormat="1" ht="19.5" customHeight="1" hidden="1">
      <c r="A42" s="132" t="s">
        <v>70</v>
      </c>
      <c r="B42" s="133"/>
      <c r="C42" s="12"/>
      <c r="D42" s="55"/>
      <c r="E42" s="55"/>
      <c r="F42" s="41">
        <f t="shared" si="5"/>
        <v>0</v>
      </c>
      <c r="G42" s="55"/>
      <c r="H42" s="55"/>
      <c r="I42" s="41">
        <f>G42+H42</f>
        <v>0</v>
      </c>
      <c r="J42" s="41">
        <f t="shared" si="2"/>
        <v>0</v>
      </c>
    </row>
    <row r="43" spans="1:10" s="7" customFormat="1" ht="19.5" customHeight="1">
      <c r="A43" s="132" t="s">
        <v>55</v>
      </c>
      <c r="B43" s="133"/>
      <c r="C43" s="12"/>
      <c r="D43" s="55">
        <f>D52+D48</f>
        <v>0</v>
      </c>
      <c r="E43" s="55">
        <f>E52+E48</f>
        <v>0</v>
      </c>
      <c r="F43" s="55">
        <f>F52</f>
        <v>0</v>
      </c>
      <c r="G43" s="55">
        <f>G52+G48</f>
        <v>113238</v>
      </c>
      <c r="H43" s="55">
        <f>H52+H48</f>
        <v>0</v>
      </c>
      <c r="I43" s="41">
        <f>G43+H43</f>
        <v>113238</v>
      </c>
      <c r="J43" s="41">
        <f t="shared" si="2"/>
        <v>113238</v>
      </c>
    </row>
    <row r="44" spans="1:10" s="3" customFormat="1" ht="37.5" customHeight="1">
      <c r="A44" s="104" t="s">
        <v>29</v>
      </c>
      <c r="B44" s="100" t="s">
        <v>11</v>
      </c>
      <c r="C44" s="11" t="s">
        <v>106</v>
      </c>
      <c r="D44" s="36">
        <v>1000</v>
      </c>
      <c r="E44" s="36"/>
      <c r="F44" s="41">
        <f t="shared" si="5"/>
        <v>1000</v>
      </c>
      <c r="G44" s="36"/>
      <c r="H44" s="36"/>
      <c r="I44" s="41">
        <f aca="true" t="shared" si="6" ref="I44:I69">G44+H44</f>
        <v>0</v>
      </c>
      <c r="J44" s="41">
        <f t="shared" si="2"/>
        <v>1000</v>
      </c>
    </row>
    <row r="45" spans="1:10" s="3" customFormat="1" ht="26.25" customHeight="1">
      <c r="A45" s="114"/>
      <c r="B45" s="100"/>
      <c r="C45" s="57" t="s">
        <v>107</v>
      </c>
      <c r="D45" s="36">
        <v>27790</v>
      </c>
      <c r="E45" s="36"/>
      <c r="F45" s="41">
        <f t="shared" si="5"/>
        <v>27790</v>
      </c>
      <c r="G45" s="36">
        <v>43000</v>
      </c>
      <c r="H45" s="36"/>
      <c r="I45" s="41">
        <f t="shared" si="6"/>
        <v>43000</v>
      </c>
      <c r="J45" s="41">
        <f t="shared" si="2"/>
        <v>70790</v>
      </c>
    </row>
    <row r="46" spans="1:10" s="3" customFormat="1" ht="21" customHeight="1">
      <c r="A46" s="114"/>
      <c r="B46" s="100"/>
      <c r="C46" s="79" t="s">
        <v>55</v>
      </c>
      <c r="D46" s="80"/>
      <c r="E46" s="80"/>
      <c r="F46" s="82"/>
      <c r="G46" s="80">
        <v>18000</v>
      </c>
      <c r="H46" s="80"/>
      <c r="I46" s="82">
        <f t="shared" si="6"/>
        <v>18000</v>
      </c>
      <c r="J46" s="82">
        <f t="shared" si="2"/>
        <v>18000</v>
      </c>
    </row>
    <row r="47" spans="1:10" s="3" customFormat="1" ht="29.25" customHeight="1">
      <c r="A47" s="114"/>
      <c r="B47" s="100"/>
      <c r="C47" s="11" t="s">
        <v>140</v>
      </c>
      <c r="D47" s="36">
        <v>83209</v>
      </c>
      <c r="E47" s="36"/>
      <c r="F47" s="41">
        <f t="shared" si="5"/>
        <v>83209</v>
      </c>
      <c r="G47" s="36">
        <v>275238</v>
      </c>
      <c r="H47" s="36">
        <f>-180000</f>
        <v>-180000</v>
      </c>
      <c r="I47" s="41">
        <f t="shared" si="6"/>
        <v>95238</v>
      </c>
      <c r="J47" s="41">
        <f t="shared" si="2"/>
        <v>178447</v>
      </c>
    </row>
    <row r="48" spans="1:10" s="3" customFormat="1" ht="29.25" customHeight="1">
      <c r="A48" s="114"/>
      <c r="B48" s="100"/>
      <c r="C48" s="79" t="s">
        <v>55</v>
      </c>
      <c r="D48" s="36"/>
      <c r="E48" s="36"/>
      <c r="F48" s="41">
        <f t="shared" si="5"/>
        <v>0</v>
      </c>
      <c r="G48" s="36">
        <v>95238</v>
      </c>
      <c r="H48" s="36"/>
      <c r="I48" s="41">
        <f t="shared" si="6"/>
        <v>95238</v>
      </c>
      <c r="J48" s="41">
        <f t="shared" si="2"/>
        <v>95238</v>
      </c>
    </row>
    <row r="49" spans="1:10" s="3" customFormat="1" ht="49.5" customHeight="1">
      <c r="A49" s="114"/>
      <c r="B49" s="100"/>
      <c r="C49" s="11" t="s">
        <v>108</v>
      </c>
      <c r="D49" s="36">
        <v>11400</v>
      </c>
      <c r="E49" s="36"/>
      <c r="F49" s="41">
        <f t="shared" si="5"/>
        <v>11400</v>
      </c>
      <c r="G49" s="36">
        <v>20000</v>
      </c>
      <c r="H49" s="36">
        <v>6000</v>
      </c>
      <c r="I49" s="41">
        <f t="shared" si="6"/>
        <v>26000</v>
      </c>
      <c r="J49" s="41">
        <f t="shared" si="2"/>
        <v>37400</v>
      </c>
    </row>
    <row r="50" spans="1:10" s="3" customFormat="1" ht="31.5" customHeight="1">
      <c r="A50" s="114"/>
      <c r="B50" s="100"/>
      <c r="C50" s="11" t="s">
        <v>143</v>
      </c>
      <c r="D50" s="36">
        <v>6600</v>
      </c>
      <c r="E50" s="36"/>
      <c r="F50" s="41">
        <f t="shared" si="5"/>
        <v>6600</v>
      </c>
      <c r="G50" s="36"/>
      <c r="H50" s="36"/>
      <c r="I50" s="41">
        <f t="shared" si="6"/>
        <v>0</v>
      </c>
      <c r="J50" s="41">
        <f t="shared" si="2"/>
        <v>6600</v>
      </c>
    </row>
    <row r="51" spans="1:10" s="3" customFormat="1" ht="18.75" customHeight="1">
      <c r="A51" s="105"/>
      <c r="B51" s="100"/>
      <c r="C51" s="11" t="s">
        <v>52</v>
      </c>
      <c r="D51" s="36">
        <v>32720</v>
      </c>
      <c r="E51" s="36"/>
      <c r="F51" s="41">
        <f t="shared" si="5"/>
        <v>32720</v>
      </c>
      <c r="G51" s="36"/>
      <c r="H51" s="36"/>
      <c r="I51" s="41">
        <f t="shared" si="6"/>
        <v>0</v>
      </c>
      <c r="J51" s="41">
        <f t="shared" si="2"/>
        <v>32720</v>
      </c>
    </row>
    <row r="52" spans="1:10" s="3" customFormat="1" ht="18.75" customHeight="1">
      <c r="A52" s="132" t="s">
        <v>55</v>
      </c>
      <c r="B52" s="133"/>
      <c r="C52" s="11"/>
      <c r="D52" s="80">
        <f>D46</f>
        <v>0</v>
      </c>
      <c r="E52" s="80">
        <f aca="true" t="shared" si="7" ref="E52:J52">E46</f>
        <v>0</v>
      </c>
      <c r="F52" s="80">
        <f t="shared" si="7"/>
        <v>0</v>
      </c>
      <c r="G52" s="80">
        <f t="shared" si="7"/>
        <v>18000</v>
      </c>
      <c r="H52" s="80">
        <f t="shared" si="7"/>
        <v>0</v>
      </c>
      <c r="I52" s="80">
        <f t="shared" si="7"/>
        <v>18000</v>
      </c>
      <c r="J52" s="80">
        <f t="shared" si="7"/>
        <v>18000</v>
      </c>
    </row>
    <row r="53" spans="1:10" s="3" customFormat="1" ht="18.75" customHeight="1" hidden="1">
      <c r="A53" s="67"/>
      <c r="B53" s="78"/>
      <c r="C53" s="11"/>
      <c r="D53" s="36"/>
      <c r="E53" s="36"/>
      <c r="F53" s="41"/>
      <c r="G53" s="36"/>
      <c r="H53" s="36"/>
      <c r="I53" s="41"/>
      <c r="J53" s="41"/>
    </row>
    <row r="54" spans="1:10" s="3" customFormat="1" ht="18.75" customHeight="1" hidden="1">
      <c r="A54" s="67"/>
      <c r="B54" s="78"/>
      <c r="C54" s="11"/>
      <c r="D54" s="36"/>
      <c r="E54" s="36"/>
      <c r="F54" s="41"/>
      <c r="G54" s="36"/>
      <c r="H54" s="36"/>
      <c r="I54" s="41"/>
      <c r="J54" s="41"/>
    </row>
    <row r="55" spans="1:10" s="3" customFormat="1" ht="21.75" customHeight="1" hidden="1">
      <c r="A55" s="104" t="s">
        <v>30</v>
      </c>
      <c r="B55" s="115" t="s">
        <v>12</v>
      </c>
      <c r="C55" s="11" t="s">
        <v>52</v>
      </c>
      <c r="D55" s="36"/>
      <c r="E55" s="36"/>
      <c r="F55" s="41">
        <f t="shared" si="5"/>
        <v>0</v>
      </c>
      <c r="G55" s="36"/>
      <c r="H55" s="36"/>
      <c r="I55" s="41">
        <f t="shared" si="6"/>
        <v>0</v>
      </c>
      <c r="J55" s="41">
        <f t="shared" si="2"/>
        <v>0</v>
      </c>
    </row>
    <row r="56" spans="1:10" s="3" customFormat="1" ht="21.75" customHeight="1" hidden="1">
      <c r="A56" s="114"/>
      <c r="B56" s="117"/>
      <c r="C56" s="11" t="s">
        <v>51</v>
      </c>
      <c r="D56" s="36"/>
      <c r="E56" s="36"/>
      <c r="F56" s="41">
        <f t="shared" si="5"/>
        <v>0</v>
      </c>
      <c r="G56" s="36"/>
      <c r="H56" s="36"/>
      <c r="I56" s="41">
        <f t="shared" si="6"/>
        <v>0</v>
      </c>
      <c r="J56" s="41">
        <f t="shared" si="2"/>
        <v>0</v>
      </c>
    </row>
    <row r="57" spans="1:10" s="3" customFormat="1" ht="22.5" customHeight="1" hidden="1">
      <c r="A57" s="105"/>
      <c r="B57" s="116"/>
      <c r="C57" s="11" t="s">
        <v>109</v>
      </c>
      <c r="D57" s="36">
        <v>38305</v>
      </c>
      <c r="E57" s="36"/>
      <c r="F57" s="41">
        <f t="shared" si="5"/>
        <v>38305</v>
      </c>
      <c r="G57" s="36"/>
      <c r="H57" s="36"/>
      <c r="I57" s="41">
        <f t="shared" si="6"/>
        <v>0</v>
      </c>
      <c r="J57" s="41">
        <f t="shared" si="2"/>
        <v>38305</v>
      </c>
    </row>
    <row r="58" spans="1:10" s="3" customFormat="1" ht="25.5" customHeight="1" hidden="1">
      <c r="A58" s="104" t="s">
        <v>31</v>
      </c>
      <c r="B58" s="115" t="s">
        <v>19</v>
      </c>
      <c r="C58" s="11" t="s">
        <v>51</v>
      </c>
      <c r="D58" s="36"/>
      <c r="E58" s="36"/>
      <c r="F58" s="41">
        <f t="shared" si="5"/>
        <v>0</v>
      </c>
      <c r="G58" s="36"/>
      <c r="H58" s="36"/>
      <c r="I58" s="41">
        <f t="shared" si="6"/>
        <v>0</v>
      </c>
      <c r="J58" s="41">
        <f t="shared" si="2"/>
        <v>0</v>
      </c>
    </row>
    <row r="59" spans="1:10" s="3" customFormat="1" ht="32.25" customHeight="1" hidden="1">
      <c r="A59" s="114"/>
      <c r="B59" s="117"/>
      <c r="C59" s="11" t="s">
        <v>83</v>
      </c>
      <c r="D59" s="36"/>
      <c r="E59" s="36"/>
      <c r="F59" s="41">
        <f t="shared" si="5"/>
        <v>0</v>
      </c>
      <c r="G59" s="36"/>
      <c r="H59" s="36"/>
      <c r="I59" s="41">
        <f t="shared" si="6"/>
        <v>0</v>
      </c>
      <c r="J59" s="41">
        <f t="shared" si="2"/>
        <v>0</v>
      </c>
    </row>
    <row r="60" spans="1:10" s="3" customFormat="1" ht="27" customHeight="1" hidden="1">
      <c r="A60" s="105"/>
      <c r="B60" s="116"/>
      <c r="C60" s="11" t="s">
        <v>52</v>
      </c>
      <c r="D60" s="36"/>
      <c r="E60" s="36"/>
      <c r="F60" s="41">
        <f t="shared" si="5"/>
        <v>0</v>
      </c>
      <c r="G60" s="36"/>
      <c r="H60" s="36"/>
      <c r="I60" s="41">
        <f t="shared" si="6"/>
        <v>0</v>
      </c>
      <c r="J60" s="41">
        <f t="shared" si="2"/>
        <v>0</v>
      </c>
    </row>
    <row r="61" spans="1:10" s="3" customFormat="1" ht="21" customHeight="1">
      <c r="A61" s="29" t="s">
        <v>32</v>
      </c>
      <c r="B61" s="22" t="s">
        <v>13</v>
      </c>
      <c r="C61" s="11" t="s">
        <v>139</v>
      </c>
      <c r="D61" s="36">
        <v>1700</v>
      </c>
      <c r="E61" s="36"/>
      <c r="F61" s="41">
        <f t="shared" si="5"/>
        <v>1700</v>
      </c>
      <c r="G61" s="36"/>
      <c r="H61" s="36"/>
      <c r="I61" s="41">
        <f t="shared" si="6"/>
        <v>0</v>
      </c>
      <c r="J61" s="41">
        <f t="shared" si="2"/>
        <v>1700</v>
      </c>
    </row>
    <row r="62" spans="1:10" s="3" customFormat="1" ht="37.5" customHeight="1" hidden="1">
      <c r="A62" s="43" t="s">
        <v>67</v>
      </c>
      <c r="B62" s="42" t="s">
        <v>68</v>
      </c>
      <c r="C62" s="11" t="s">
        <v>51</v>
      </c>
      <c r="D62" s="36"/>
      <c r="E62" s="36"/>
      <c r="F62" s="41">
        <f t="shared" si="5"/>
        <v>0</v>
      </c>
      <c r="G62" s="36"/>
      <c r="H62" s="36"/>
      <c r="I62" s="41">
        <f t="shared" si="6"/>
        <v>0</v>
      </c>
      <c r="J62" s="41">
        <f t="shared" si="2"/>
        <v>0</v>
      </c>
    </row>
    <row r="63" spans="1:10" s="4" customFormat="1" ht="65.25" customHeight="1">
      <c r="A63" s="29" t="s">
        <v>37</v>
      </c>
      <c r="B63" s="22" t="s">
        <v>14</v>
      </c>
      <c r="C63" s="11" t="s">
        <v>141</v>
      </c>
      <c r="D63" s="36">
        <v>350800</v>
      </c>
      <c r="E63" s="36"/>
      <c r="F63" s="41">
        <f t="shared" si="5"/>
        <v>350800</v>
      </c>
      <c r="G63" s="36"/>
      <c r="H63" s="36"/>
      <c r="I63" s="41">
        <f t="shared" si="6"/>
        <v>0</v>
      </c>
      <c r="J63" s="41">
        <f t="shared" si="2"/>
        <v>350800</v>
      </c>
    </row>
    <row r="64" spans="1:10" s="4" customFormat="1" ht="20.25" customHeight="1" hidden="1">
      <c r="A64" s="132" t="s">
        <v>55</v>
      </c>
      <c r="B64" s="133"/>
      <c r="C64" s="11"/>
      <c r="D64" s="37"/>
      <c r="E64" s="40"/>
      <c r="F64" s="41">
        <f t="shared" si="5"/>
        <v>0</v>
      </c>
      <c r="G64" s="40"/>
      <c r="H64" s="40"/>
      <c r="I64" s="41">
        <f t="shared" si="6"/>
        <v>0</v>
      </c>
      <c r="J64" s="41">
        <f t="shared" si="2"/>
        <v>0</v>
      </c>
    </row>
    <row r="65" spans="1:10" s="4" customFormat="1" ht="34.5" customHeight="1" hidden="1">
      <c r="A65" s="29" t="s">
        <v>61</v>
      </c>
      <c r="B65" s="22" t="s">
        <v>62</v>
      </c>
      <c r="C65" s="44" t="s">
        <v>69</v>
      </c>
      <c r="D65" s="36"/>
      <c r="E65" s="40"/>
      <c r="F65" s="41">
        <f t="shared" si="5"/>
        <v>0</v>
      </c>
      <c r="G65" s="40"/>
      <c r="H65" s="40"/>
      <c r="I65" s="41">
        <f t="shared" si="6"/>
        <v>0</v>
      </c>
      <c r="J65" s="41">
        <f t="shared" si="2"/>
        <v>0</v>
      </c>
    </row>
    <row r="66" spans="1:10" s="6" customFormat="1" ht="19.5" customHeight="1" hidden="1">
      <c r="A66" s="132" t="s">
        <v>55</v>
      </c>
      <c r="B66" s="133"/>
      <c r="C66" s="12"/>
      <c r="D66" s="37"/>
      <c r="E66" s="37"/>
      <c r="F66" s="41">
        <f t="shared" si="5"/>
        <v>0</v>
      </c>
      <c r="G66" s="37"/>
      <c r="H66" s="37"/>
      <c r="I66" s="41">
        <f t="shared" si="6"/>
        <v>0</v>
      </c>
      <c r="J66" s="41">
        <f t="shared" si="2"/>
        <v>0</v>
      </c>
    </row>
    <row r="67" spans="1:10" s="4" customFormat="1" ht="36.75" customHeight="1" hidden="1">
      <c r="A67" s="26" t="s">
        <v>64</v>
      </c>
      <c r="B67" s="21" t="s">
        <v>65</v>
      </c>
      <c r="C67" s="11"/>
      <c r="D67" s="36"/>
      <c r="E67" s="40"/>
      <c r="F67" s="41">
        <f t="shared" si="5"/>
        <v>0</v>
      </c>
      <c r="G67" s="40"/>
      <c r="H67" s="40"/>
      <c r="I67" s="41">
        <f t="shared" si="6"/>
        <v>0</v>
      </c>
      <c r="J67" s="41">
        <f t="shared" si="2"/>
        <v>0</v>
      </c>
    </row>
    <row r="68" spans="1:10" s="6" customFormat="1" ht="19.5" customHeight="1" hidden="1">
      <c r="A68" s="132" t="s">
        <v>55</v>
      </c>
      <c r="B68" s="133"/>
      <c r="C68" s="12"/>
      <c r="D68" s="37"/>
      <c r="E68" s="37"/>
      <c r="F68" s="41">
        <f t="shared" si="5"/>
        <v>0</v>
      </c>
      <c r="G68" s="37"/>
      <c r="H68" s="37"/>
      <c r="I68" s="41">
        <f t="shared" si="6"/>
        <v>0</v>
      </c>
      <c r="J68" s="41">
        <f t="shared" si="2"/>
        <v>0</v>
      </c>
    </row>
    <row r="69" spans="1:10" s="3" customFormat="1" ht="22.5" customHeight="1">
      <c r="A69" s="26" t="s">
        <v>15</v>
      </c>
      <c r="B69" s="20" t="s">
        <v>16</v>
      </c>
      <c r="C69" s="56" t="s">
        <v>110</v>
      </c>
      <c r="D69" s="36">
        <v>12000</v>
      </c>
      <c r="E69" s="36"/>
      <c r="F69" s="41">
        <f t="shared" si="5"/>
        <v>12000</v>
      </c>
      <c r="G69" s="36"/>
      <c r="H69" s="36"/>
      <c r="I69" s="41">
        <f t="shared" si="6"/>
        <v>0</v>
      </c>
      <c r="J69" s="41">
        <f t="shared" si="2"/>
        <v>12000</v>
      </c>
    </row>
    <row r="70" spans="1:10" s="3" customFormat="1" ht="36" customHeight="1" hidden="1">
      <c r="A70" s="26" t="s">
        <v>76</v>
      </c>
      <c r="B70" s="20" t="s">
        <v>77</v>
      </c>
      <c r="C70" s="11" t="s">
        <v>44</v>
      </c>
      <c r="D70" s="36"/>
      <c r="E70" s="36"/>
      <c r="F70" s="41">
        <f t="shared" si="5"/>
        <v>0</v>
      </c>
      <c r="G70" s="36"/>
      <c r="H70" s="36"/>
      <c r="I70" s="36"/>
      <c r="J70" s="41">
        <f t="shared" si="2"/>
        <v>0</v>
      </c>
    </row>
    <row r="71" spans="1:10" s="3" customFormat="1" ht="36" customHeight="1">
      <c r="A71" s="47" t="s">
        <v>111</v>
      </c>
      <c r="B71" s="19" t="s">
        <v>87</v>
      </c>
      <c r="C71" s="11"/>
      <c r="D71" s="58">
        <f>D72</f>
        <v>0</v>
      </c>
      <c r="E71" s="58">
        <f>E72</f>
        <v>0</v>
      </c>
      <c r="F71" s="41">
        <f t="shared" si="5"/>
        <v>0</v>
      </c>
      <c r="G71" s="58">
        <f>G72</f>
        <v>0</v>
      </c>
      <c r="H71" s="58">
        <f>H72</f>
        <v>0</v>
      </c>
      <c r="I71" s="41">
        <f aca="true" t="shared" si="8" ref="I71:I89">G71+H71</f>
        <v>0</v>
      </c>
      <c r="J71" s="41">
        <f t="shared" si="2"/>
        <v>0</v>
      </c>
    </row>
    <row r="72" spans="1:10" s="3" customFormat="1" ht="36" customHeight="1">
      <c r="A72" s="26" t="s">
        <v>88</v>
      </c>
      <c r="B72" s="20" t="s">
        <v>89</v>
      </c>
      <c r="C72" s="11" t="s">
        <v>90</v>
      </c>
      <c r="D72" s="36"/>
      <c r="E72" s="36"/>
      <c r="F72" s="41">
        <f t="shared" si="5"/>
        <v>0</v>
      </c>
      <c r="G72" s="36"/>
      <c r="H72" s="36"/>
      <c r="I72" s="41">
        <f t="shared" si="8"/>
        <v>0</v>
      </c>
      <c r="J72" s="41">
        <f t="shared" si="2"/>
        <v>0</v>
      </c>
    </row>
    <row r="73" spans="1:10" s="3" customFormat="1" ht="37.5" customHeight="1">
      <c r="A73" s="27" t="s">
        <v>121</v>
      </c>
      <c r="B73" s="19" t="s">
        <v>17</v>
      </c>
      <c r="C73" s="11"/>
      <c r="D73" s="41">
        <f>D74+D75+D76+D77+D78+D79+D81+D83+D85+D84+D80+D82</f>
        <v>171555</v>
      </c>
      <c r="E73" s="41">
        <f>E74+E75+E76+E77+E78+E79+E81+E83+E85+E84+E80+E82</f>
        <v>10000</v>
      </c>
      <c r="F73" s="41">
        <f t="shared" si="5"/>
        <v>181555</v>
      </c>
      <c r="G73" s="41">
        <f>G74+G75+G76+G77+G78+G79+G81+G83+G85+G84+G80+G82</f>
        <v>0</v>
      </c>
      <c r="H73" s="41">
        <f>H74+H75+H76+H77+H78+H79+H81+H83+H85+H84+H80+H82</f>
        <v>0</v>
      </c>
      <c r="I73" s="41">
        <f t="shared" si="8"/>
        <v>0</v>
      </c>
      <c r="J73" s="41">
        <f t="shared" si="2"/>
        <v>181555</v>
      </c>
    </row>
    <row r="74" spans="1:10" s="3" customFormat="1" ht="46.5" customHeight="1">
      <c r="A74" s="104" t="s">
        <v>33</v>
      </c>
      <c r="B74" s="129" t="s">
        <v>18</v>
      </c>
      <c r="C74" s="11" t="s">
        <v>112</v>
      </c>
      <c r="D74" s="36">
        <v>5810</v>
      </c>
      <c r="E74" s="36"/>
      <c r="F74" s="41">
        <f t="shared" si="5"/>
        <v>5810</v>
      </c>
      <c r="G74" s="36"/>
      <c r="H74" s="36"/>
      <c r="I74" s="41">
        <f t="shared" si="8"/>
        <v>0</v>
      </c>
      <c r="J74" s="41">
        <f t="shared" si="2"/>
        <v>5810</v>
      </c>
    </row>
    <row r="75" spans="1:10" s="3" customFormat="1" ht="39.75" customHeight="1" hidden="1">
      <c r="A75" s="114"/>
      <c r="B75" s="130"/>
      <c r="C75" s="11" t="s">
        <v>84</v>
      </c>
      <c r="D75" s="36"/>
      <c r="E75" s="36"/>
      <c r="F75" s="41">
        <f t="shared" si="5"/>
        <v>0</v>
      </c>
      <c r="G75" s="36"/>
      <c r="H75" s="36"/>
      <c r="I75" s="41">
        <f t="shared" si="8"/>
        <v>0</v>
      </c>
      <c r="J75" s="41">
        <f t="shared" si="2"/>
        <v>0</v>
      </c>
    </row>
    <row r="76" spans="1:10" s="3" customFormat="1" ht="33" customHeight="1">
      <c r="A76" s="114"/>
      <c r="B76" s="130"/>
      <c r="C76" s="11" t="s">
        <v>113</v>
      </c>
      <c r="D76" s="36">
        <v>25000</v>
      </c>
      <c r="E76" s="36"/>
      <c r="F76" s="41">
        <f t="shared" si="5"/>
        <v>25000</v>
      </c>
      <c r="G76" s="36"/>
      <c r="H76" s="36"/>
      <c r="I76" s="41">
        <f t="shared" si="8"/>
        <v>0</v>
      </c>
      <c r="J76" s="41">
        <f t="shared" si="2"/>
        <v>25000</v>
      </c>
    </row>
    <row r="77" spans="1:10" s="3" customFormat="1" ht="33" customHeight="1">
      <c r="A77" s="114"/>
      <c r="B77" s="130"/>
      <c r="C77" s="11" t="s">
        <v>114</v>
      </c>
      <c r="D77" s="36">
        <v>3600</v>
      </c>
      <c r="E77" s="36"/>
      <c r="F77" s="41">
        <f t="shared" si="5"/>
        <v>3600</v>
      </c>
      <c r="G77" s="36"/>
      <c r="H77" s="36"/>
      <c r="I77" s="41">
        <f t="shared" si="8"/>
        <v>0</v>
      </c>
      <c r="J77" s="41">
        <f t="shared" si="2"/>
        <v>3600</v>
      </c>
    </row>
    <row r="78" spans="1:10" s="3" customFormat="1" ht="46.5" customHeight="1">
      <c r="A78" s="114"/>
      <c r="B78" s="130"/>
      <c r="C78" s="11" t="s">
        <v>115</v>
      </c>
      <c r="D78" s="36">
        <v>9991</v>
      </c>
      <c r="E78" s="36"/>
      <c r="F78" s="41">
        <f t="shared" si="5"/>
        <v>9991</v>
      </c>
      <c r="G78" s="36"/>
      <c r="H78" s="36"/>
      <c r="I78" s="41">
        <f t="shared" si="8"/>
        <v>0</v>
      </c>
      <c r="J78" s="41">
        <f t="shared" si="2"/>
        <v>9991</v>
      </c>
    </row>
    <row r="79" spans="1:10" s="3" customFormat="1" ht="30.75" customHeight="1">
      <c r="A79" s="114"/>
      <c r="B79" s="130"/>
      <c r="C79" s="11" t="s">
        <v>116</v>
      </c>
      <c r="D79" s="36">
        <v>22704</v>
      </c>
      <c r="E79" s="36"/>
      <c r="F79" s="41">
        <f t="shared" si="5"/>
        <v>22704</v>
      </c>
      <c r="G79" s="36"/>
      <c r="H79" s="36"/>
      <c r="I79" s="41">
        <f t="shared" si="8"/>
        <v>0</v>
      </c>
      <c r="J79" s="41">
        <f t="shared" si="2"/>
        <v>22704</v>
      </c>
    </row>
    <row r="80" spans="1:10" s="3" customFormat="1" ht="35.25" customHeight="1">
      <c r="A80" s="114"/>
      <c r="B80" s="130"/>
      <c r="C80" s="44" t="s">
        <v>117</v>
      </c>
      <c r="D80" s="36">
        <v>996</v>
      </c>
      <c r="E80" s="36"/>
      <c r="F80" s="41">
        <f t="shared" si="5"/>
        <v>996</v>
      </c>
      <c r="G80" s="36"/>
      <c r="H80" s="36"/>
      <c r="I80" s="41">
        <f t="shared" si="8"/>
        <v>0</v>
      </c>
      <c r="J80" s="41">
        <f t="shared" si="2"/>
        <v>996</v>
      </c>
    </row>
    <row r="81" spans="1:10" s="3" customFormat="1" ht="31.5" customHeight="1">
      <c r="A81" s="105"/>
      <c r="B81" s="131"/>
      <c r="C81" s="11" t="s">
        <v>72</v>
      </c>
      <c r="D81" s="36">
        <v>3000</v>
      </c>
      <c r="E81" s="36"/>
      <c r="F81" s="41">
        <f t="shared" si="5"/>
        <v>3000</v>
      </c>
      <c r="G81" s="36"/>
      <c r="H81" s="36"/>
      <c r="I81" s="41">
        <f t="shared" si="8"/>
        <v>0</v>
      </c>
      <c r="J81" s="41">
        <f t="shared" si="2"/>
        <v>3000</v>
      </c>
    </row>
    <row r="82" spans="1:10" s="3" customFormat="1" ht="43.5" customHeight="1">
      <c r="A82" s="104" t="s">
        <v>38</v>
      </c>
      <c r="B82" s="115" t="s">
        <v>73</v>
      </c>
      <c r="C82" s="44" t="s">
        <v>117</v>
      </c>
      <c r="D82" s="36">
        <v>5954</v>
      </c>
      <c r="E82" s="36"/>
      <c r="F82" s="41">
        <f t="shared" si="5"/>
        <v>5954</v>
      </c>
      <c r="G82" s="36"/>
      <c r="H82" s="36"/>
      <c r="I82" s="41">
        <f t="shared" si="8"/>
        <v>0</v>
      </c>
      <c r="J82" s="41">
        <f t="shared" si="2"/>
        <v>5954</v>
      </c>
    </row>
    <row r="83" spans="1:10" s="3" customFormat="1" ht="39" customHeight="1">
      <c r="A83" s="105"/>
      <c r="B83" s="116"/>
      <c r="C83" s="11" t="s">
        <v>72</v>
      </c>
      <c r="D83" s="36">
        <v>21500</v>
      </c>
      <c r="E83" s="36"/>
      <c r="F83" s="41">
        <f t="shared" si="5"/>
        <v>21500</v>
      </c>
      <c r="G83" s="36"/>
      <c r="H83" s="36"/>
      <c r="I83" s="41">
        <f t="shared" si="8"/>
        <v>0</v>
      </c>
      <c r="J83" s="41">
        <f t="shared" si="2"/>
        <v>21500</v>
      </c>
    </row>
    <row r="84" spans="1:10" s="3" customFormat="1" ht="55.5" customHeight="1">
      <c r="A84" s="28" t="s">
        <v>118</v>
      </c>
      <c r="B84" s="22" t="s">
        <v>119</v>
      </c>
      <c r="C84" s="11" t="s">
        <v>120</v>
      </c>
      <c r="D84" s="36">
        <v>70000</v>
      </c>
      <c r="E84" s="36">
        <v>10000</v>
      </c>
      <c r="F84" s="41">
        <f t="shared" si="5"/>
        <v>80000</v>
      </c>
      <c r="G84" s="36"/>
      <c r="H84" s="36"/>
      <c r="I84" s="41">
        <f t="shared" si="8"/>
        <v>0</v>
      </c>
      <c r="J84" s="41">
        <f t="shared" si="2"/>
        <v>80000</v>
      </c>
    </row>
    <row r="85" spans="1:10" s="3" customFormat="1" ht="33.75" customHeight="1">
      <c r="A85" s="26" t="s">
        <v>39</v>
      </c>
      <c r="B85" s="20" t="s">
        <v>3</v>
      </c>
      <c r="C85" s="11" t="s">
        <v>72</v>
      </c>
      <c r="D85" s="36">
        <v>3000</v>
      </c>
      <c r="E85" s="36"/>
      <c r="F85" s="41">
        <f t="shared" si="5"/>
        <v>3000</v>
      </c>
      <c r="G85" s="36"/>
      <c r="H85" s="36"/>
      <c r="I85" s="41">
        <f t="shared" si="8"/>
        <v>0</v>
      </c>
      <c r="J85" s="41">
        <f t="shared" si="2"/>
        <v>3000</v>
      </c>
    </row>
    <row r="86" spans="1:10" s="3" customFormat="1" ht="34.5" customHeight="1">
      <c r="A86" s="27" t="s">
        <v>122</v>
      </c>
      <c r="B86" s="19" t="s">
        <v>123</v>
      </c>
      <c r="C86" s="11"/>
      <c r="D86" s="75">
        <f>D89+D92</f>
        <v>1000000</v>
      </c>
      <c r="E86" s="75">
        <f>E89+E92</f>
        <v>0</v>
      </c>
      <c r="F86" s="75">
        <f t="shared" si="5"/>
        <v>1000000</v>
      </c>
      <c r="G86" s="75">
        <f>G89+G92+G94</f>
        <v>770474.65</v>
      </c>
      <c r="H86" s="75">
        <f>H89+H92+H94</f>
        <v>205000</v>
      </c>
      <c r="I86" s="75">
        <f t="shared" si="8"/>
        <v>975474.65</v>
      </c>
      <c r="J86" s="75">
        <f t="shared" si="2"/>
        <v>1975474.65</v>
      </c>
    </row>
    <row r="87" spans="1:10" s="3" customFormat="1" ht="19.5" customHeight="1">
      <c r="A87" s="97" t="s">
        <v>60</v>
      </c>
      <c r="B87" s="98"/>
      <c r="C87" s="11"/>
      <c r="D87" s="81">
        <f>D91</f>
        <v>1000000</v>
      </c>
      <c r="E87" s="81">
        <f aca="true" t="shared" si="9" ref="E87:J87">E91</f>
        <v>0</v>
      </c>
      <c r="F87" s="81">
        <f t="shared" si="9"/>
        <v>1000000</v>
      </c>
      <c r="G87" s="81">
        <f t="shared" si="9"/>
        <v>0</v>
      </c>
      <c r="H87" s="81">
        <f t="shared" si="9"/>
        <v>0</v>
      </c>
      <c r="I87" s="81">
        <f t="shared" si="9"/>
        <v>0</v>
      </c>
      <c r="J87" s="81">
        <f t="shared" si="9"/>
        <v>1000000</v>
      </c>
    </row>
    <row r="88" spans="1:10" s="3" customFormat="1" ht="15.75" customHeight="1">
      <c r="A88" s="97" t="s">
        <v>55</v>
      </c>
      <c r="B88" s="98"/>
      <c r="C88" s="11"/>
      <c r="D88" s="81">
        <f>D95</f>
        <v>0</v>
      </c>
      <c r="E88" s="81">
        <f aca="true" t="shared" si="10" ref="E88:J88">E95</f>
        <v>0</v>
      </c>
      <c r="F88" s="81">
        <f t="shared" si="10"/>
        <v>0</v>
      </c>
      <c r="G88" s="81">
        <f t="shared" si="10"/>
        <v>405500</v>
      </c>
      <c r="H88" s="81">
        <f t="shared" si="10"/>
        <v>0</v>
      </c>
      <c r="I88" s="81">
        <f t="shared" si="10"/>
        <v>405500</v>
      </c>
      <c r="J88" s="81">
        <f t="shared" si="10"/>
        <v>405500</v>
      </c>
    </row>
    <row r="89" spans="1:10" s="3" customFormat="1" ht="17.25" customHeight="1">
      <c r="A89" s="104" t="s">
        <v>124</v>
      </c>
      <c r="B89" s="99" t="s">
        <v>125</v>
      </c>
      <c r="C89" s="142" t="s">
        <v>132</v>
      </c>
      <c r="D89" s="94">
        <v>1000000</v>
      </c>
      <c r="E89" s="96"/>
      <c r="F89" s="134">
        <f t="shared" si="5"/>
        <v>1000000</v>
      </c>
      <c r="G89" s="96"/>
      <c r="H89" s="96"/>
      <c r="I89" s="134">
        <f t="shared" si="8"/>
        <v>0</v>
      </c>
      <c r="J89" s="134">
        <f t="shared" si="2"/>
        <v>1000000</v>
      </c>
    </row>
    <row r="90" spans="1:10" s="3" customFormat="1" ht="21.75" customHeight="1">
      <c r="A90" s="105"/>
      <c r="B90" s="99"/>
      <c r="C90" s="142"/>
      <c r="D90" s="95"/>
      <c r="E90" s="96"/>
      <c r="F90" s="93"/>
      <c r="G90" s="96"/>
      <c r="H90" s="96"/>
      <c r="I90" s="93"/>
      <c r="J90" s="93"/>
    </row>
    <row r="91" spans="1:10" s="3" customFormat="1" ht="21.75" customHeight="1">
      <c r="A91" s="132" t="s">
        <v>134</v>
      </c>
      <c r="B91" s="133"/>
      <c r="C91" s="142"/>
      <c r="D91" s="40">
        <f>D89</f>
        <v>1000000</v>
      </c>
      <c r="E91" s="40">
        <f aca="true" t="shared" si="11" ref="E91:J91">E89</f>
        <v>0</v>
      </c>
      <c r="F91" s="40">
        <f>D91+E91</f>
        <v>1000000</v>
      </c>
      <c r="G91" s="40">
        <f t="shared" si="11"/>
        <v>0</v>
      </c>
      <c r="H91" s="40">
        <f t="shared" si="11"/>
        <v>0</v>
      </c>
      <c r="I91" s="40">
        <f>G91+H91</f>
        <v>0</v>
      </c>
      <c r="J91" s="40">
        <f t="shared" si="11"/>
        <v>1000000</v>
      </c>
    </row>
    <row r="92" spans="1:10" s="3" customFormat="1" ht="33.75" customHeight="1">
      <c r="A92" s="104" t="s">
        <v>59</v>
      </c>
      <c r="B92" s="129" t="s">
        <v>66</v>
      </c>
      <c r="C92" s="83" t="s">
        <v>132</v>
      </c>
      <c r="D92" s="40"/>
      <c r="E92" s="40"/>
      <c r="F92" s="40">
        <f>D92+E92</f>
        <v>0</v>
      </c>
      <c r="G92" s="40">
        <v>626065</v>
      </c>
      <c r="H92" s="40">
        <v>205000</v>
      </c>
      <c r="I92" s="40">
        <f>G92+H92</f>
        <v>831065</v>
      </c>
      <c r="J92" s="41">
        <f t="shared" si="2"/>
        <v>831065</v>
      </c>
    </row>
    <row r="93" spans="1:10" s="7" customFormat="1" ht="23.25" customHeight="1">
      <c r="A93" s="114"/>
      <c r="B93" s="130"/>
      <c r="C93" s="76" t="s">
        <v>63</v>
      </c>
      <c r="D93" s="59"/>
      <c r="E93" s="37"/>
      <c r="F93" s="40">
        <f>D93+E93</f>
        <v>0</v>
      </c>
      <c r="G93" s="37">
        <v>405500</v>
      </c>
      <c r="H93" s="37"/>
      <c r="I93" s="40">
        <f>G93+H93</f>
        <v>405500</v>
      </c>
      <c r="J93" s="41">
        <f t="shared" si="2"/>
        <v>405500</v>
      </c>
    </row>
    <row r="94" spans="1:10" s="7" customFormat="1" ht="42" customHeight="1">
      <c r="A94" s="105"/>
      <c r="B94" s="131"/>
      <c r="C94" s="45" t="s">
        <v>137</v>
      </c>
      <c r="D94" s="40"/>
      <c r="E94" s="40"/>
      <c r="F94" s="40">
        <f>D94+E94</f>
        <v>0</v>
      </c>
      <c r="G94" s="77">
        <v>144409.65</v>
      </c>
      <c r="H94" s="77"/>
      <c r="I94" s="77">
        <f>G94+H94</f>
        <v>144409.65</v>
      </c>
      <c r="J94" s="75">
        <f>F94+I94</f>
        <v>144409.65</v>
      </c>
    </row>
    <row r="95" spans="1:10" s="7" customFormat="1" ht="24" customHeight="1">
      <c r="A95" s="97" t="s">
        <v>55</v>
      </c>
      <c r="B95" s="98"/>
      <c r="C95" s="84"/>
      <c r="D95" s="85">
        <f>D93</f>
        <v>0</v>
      </c>
      <c r="E95" s="85">
        <f aca="true" t="shared" si="12" ref="E95:J95">E93</f>
        <v>0</v>
      </c>
      <c r="F95" s="85">
        <f t="shared" si="12"/>
        <v>0</v>
      </c>
      <c r="G95" s="85">
        <f t="shared" si="12"/>
        <v>405500</v>
      </c>
      <c r="H95" s="85">
        <f t="shared" si="12"/>
        <v>0</v>
      </c>
      <c r="I95" s="85">
        <f t="shared" si="12"/>
        <v>405500</v>
      </c>
      <c r="J95" s="85">
        <f t="shared" si="12"/>
        <v>405500</v>
      </c>
    </row>
    <row r="96" spans="1:10" s="5" customFormat="1" ht="43.5" customHeight="1">
      <c r="A96" s="92" t="s">
        <v>47</v>
      </c>
      <c r="B96" s="135"/>
      <c r="C96" s="46"/>
      <c r="D96" s="75">
        <f aca="true" t="shared" si="13" ref="D96:I96">D11+D40+D71+D73+D86</f>
        <v>2023424</v>
      </c>
      <c r="E96" s="75">
        <f t="shared" si="13"/>
        <v>11500</v>
      </c>
      <c r="F96" s="75">
        <f t="shared" si="13"/>
        <v>2034924</v>
      </c>
      <c r="G96" s="75">
        <f t="shared" si="13"/>
        <v>1108712.65</v>
      </c>
      <c r="H96" s="75">
        <f t="shared" si="13"/>
        <v>101303</v>
      </c>
      <c r="I96" s="75">
        <f t="shared" si="13"/>
        <v>1210015.65</v>
      </c>
      <c r="J96" s="75">
        <f>F96+I96</f>
        <v>3244939.65</v>
      </c>
    </row>
    <row r="97" spans="1:10" s="8" customFormat="1" ht="24" customHeight="1">
      <c r="A97" s="97" t="s">
        <v>60</v>
      </c>
      <c r="B97" s="98"/>
      <c r="C97" s="60"/>
      <c r="D97" s="60">
        <f>D87</f>
        <v>1000000</v>
      </c>
      <c r="E97" s="60">
        <f aca="true" t="shared" si="14" ref="E97:J97">E87</f>
        <v>0</v>
      </c>
      <c r="F97" s="60">
        <f t="shared" si="14"/>
        <v>1000000</v>
      </c>
      <c r="G97" s="60">
        <f t="shared" si="14"/>
        <v>0</v>
      </c>
      <c r="H97" s="60">
        <f t="shared" si="14"/>
        <v>0</v>
      </c>
      <c r="I97" s="60">
        <f t="shared" si="14"/>
        <v>0</v>
      </c>
      <c r="J97" s="60">
        <f t="shared" si="14"/>
        <v>1000000</v>
      </c>
    </row>
    <row r="98" spans="1:10" s="8" customFormat="1" ht="21.75" customHeight="1">
      <c r="A98" s="97" t="s">
        <v>55</v>
      </c>
      <c r="B98" s="98"/>
      <c r="C98" s="60"/>
      <c r="D98" s="60">
        <f aca="true" t="shared" si="15" ref="D98:J98">D12+D43+D88</f>
        <v>29000</v>
      </c>
      <c r="E98" s="60">
        <f t="shared" si="15"/>
        <v>0</v>
      </c>
      <c r="F98" s="60">
        <f t="shared" si="15"/>
        <v>29000</v>
      </c>
      <c r="G98" s="60">
        <f t="shared" si="15"/>
        <v>518738</v>
      </c>
      <c r="H98" s="60">
        <f t="shared" si="15"/>
        <v>0</v>
      </c>
      <c r="I98" s="60">
        <f t="shared" si="15"/>
        <v>518738</v>
      </c>
      <c r="J98" s="60">
        <f t="shared" si="15"/>
        <v>547738</v>
      </c>
    </row>
    <row r="99" spans="1:10" s="8" customFormat="1" ht="21.75" customHeight="1">
      <c r="A99" s="33"/>
      <c r="B99" s="33"/>
      <c r="C99" s="61"/>
      <c r="D99" s="61"/>
      <c r="E99" s="61"/>
      <c r="F99" s="62"/>
      <c r="G99" s="62"/>
      <c r="H99" s="63"/>
      <c r="I99" s="62"/>
      <c r="J99" s="64"/>
    </row>
    <row r="100" spans="1:10" s="8" customFormat="1" ht="21.75" customHeight="1">
      <c r="A100" s="33"/>
      <c r="B100" s="33"/>
      <c r="C100" s="61"/>
      <c r="D100" s="61"/>
      <c r="E100" s="61"/>
      <c r="F100" s="62"/>
      <c r="G100" s="62"/>
      <c r="H100" s="63"/>
      <c r="I100" s="62"/>
      <c r="J100" s="64"/>
    </row>
    <row r="101" spans="1:10" s="10" customFormat="1" ht="18" customHeight="1">
      <c r="A101" s="91" t="s">
        <v>74</v>
      </c>
      <c r="B101" s="91"/>
      <c r="C101" s="16"/>
      <c r="D101" s="16"/>
      <c r="E101" s="16"/>
      <c r="F101" s="128" t="s">
        <v>82</v>
      </c>
      <c r="G101" s="128"/>
      <c r="H101" s="128"/>
      <c r="I101" s="38"/>
      <c r="J101" s="38"/>
    </row>
    <row r="102" spans="1:10" s="3" customFormat="1" ht="15.75" customHeight="1">
      <c r="A102" s="103" t="s">
        <v>142</v>
      </c>
      <c r="B102" s="103"/>
      <c r="C102" s="13"/>
      <c r="D102" s="13"/>
      <c r="E102" s="13"/>
      <c r="F102" s="65"/>
      <c r="G102" s="65"/>
      <c r="H102" s="4"/>
      <c r="I102" s="65"/>
      <c r="J102" s="66"/>
    </row>
    <row r="103" spans="3:9" s="3" customFormat="1" ht="15">
      <c r="C103" s="13"/>
      <c r="D103" s="13"/>
      <c r="E103" s="13"/>
      <c r="F103" s="65"/>
      <c r="G103" s="65"/>
      <c r="H103" s="4"/>
      <c r="I103" s="65"/>
    </row>
    <row r="104" spans="3:10" s="3" customFormat="1" ht="15.75">
      <c r="C104" s="13"/>
      <c r="D104" s="13"/>
      <c r="E104" s="13"/>
      <c r="F104" s="65"/>
      <c r="G104" s="65"/>
      <c r="H104" s="4"/>
      <c r="I104" s="65"/>
      <c r="J104" s="66"/>
    </row>
    <row r="105" spans="1:10" s="3" customFormat="1" ht="15.75">
      <c r="A105" s="15"/>
      <c r="B105" s="23"/>
      <c r="C105" s="13"/>
      <c r="D105" s="13"/>
      <c r="E105" s="13"/>
      <c r="F105" s="65"/>
      <c r="G105" s="65"/>
      <c r="H105" s="4"/>
      <c r="I105" s="65"/>
      <c r="J105" s="66"/>
    </row>
    <row r="106" spans="1:10" s="3" customFormat="1" ht="15.75">
      <c r="A106" s="15"/>
      <c r="B106" s="23"/>
      <c r="C106" s="13"/>
      <c r="D106" s="13"/>
      <c r="E106" s="13"/>
      <c r="F106" s="65"/>
      <c r="G106" s="65"/>
      <c r="H106" s="4"/>
      <c r="I106" s="65"/>
      <c r="J106" s="66"/>
    </row>
    <row r="107" spans="1:10" s="3" customFormat="1" ht="15.75">
      <c r="A107" s="15"/>
      <c r="B107" s="23"/>
      <c r="C107" s="13"/>
      <c r="D107" s="13"/>
      <c r="E107" s="13"/>
      <c r="F107" s="65"/>
      <c r="G107" s="65"/>
      <c r="H107" s="4"/>
      <c r="I107" s="65"/>
      <c r="J107" s="66"/>
    </row>
    <row r="108" spans="1:10" s="3" customFormat="1" ht="15.75">
      <c r="A108" s="15"/>
      <c r="B108" s="23"/>
      <c r="C108" s="13"/>
      <c r="D108" s="13"/>
      <c r="E108" s="13"/>
      <c r="F108" s="65"/>
      <c r="G108" s="65"/>
      <c r="H108" s="4"/>
      <c r="I108" s="65"/>
      <c r="J108" s="66"/>
    </row>
    <row r="109" spans="1:10" s="3" customFormat="1" ht="15.75">
      <c r="A109" s="15"/>
      <c r="B109" s="23"/>
      <c r="C109" s="13"/>
      <c r="D109" s="13"/>
      <c r="E109" s="13"/>
      <c r="F109" s="65"/>
      <c r="G109" s="65"/>
      <c r="H109" s="4"/>
      <c r="I109" s="65"/>
      <c r="J109" s="66"/>
    </row>
    <row r="110" spans="1:10" s="3" customFormat="1" ht="15.75">
      <c r="A110" s="15"/>
      <c r="B110" s="23"/>
      <c r="C110" s="13"/>
      <c r="D110" s="13"/>
      <c r="E110" s="13"/>
      <c r="F110" s="65"/>
      <c r="G110" s="65"/>
      <c r="H110" s="4"/>
      <c r="I110" s="65"/>
      <c r="J110" s="66"/>
    </row>
    <row r="111" spans="1:10" s="3" customFormat="1" ht="15.75">
      <c r="A111" s="15"/>
      <c r="B111" s="23"/>
      <c r="C111" s="13"/>
      <c r="D111" s="13"/>
      <c r="E111" s="13"/>
      <c r="F111" s="65"/>
      <c r="G111" s="65"/>
      <c r="H111" s="4"/>
      <c r="I111" s="65"/>
      <c r="J111" s="66"/>
    </row>
    <row r="112" spans="1:10" s="3" customFormat="1" ht="15.75">
      <c r="A112" s="15"/>
      <c r="B112" s="24"/>
      <c r="C112" s="13"/>
      <c r="D112" s="13"/>
      <c r="E112" s="13"/>
      <c r="F112" s="65"/>
      <c r="G112" s="65"/>
      <c r="H112" s="4"/>
      <c r="I112" s="65"/>
      <c r="J112" s="66"/>
    </row>
    <row r="113" spans="1:10" s="3" customFormat="1" ht="15.75">
      <c r="A113" s="30"/>
      <c r="B113" s="23"/>
      <c r="C113" s="13"/>
      <c r="D113" s="13"/>
      <c r="E113" s="13"/>
      <c r="F113" s="65"/>
      <c r="G113" s="65"/>
      <c r="H113" s="4"/>
      <c r="I113" s="65"/>
      <c r="J113" s="66"/>
    </row>
    <row r="114" spans="1:10" s="3" customFormat="1" ht="15.75">
      <c r="A114" s="30"/>
      <c r="B114" s="23"/>
      <c r="C114" s="13"/>
      <c r="D114" s="13"/>
      <c r="E114" s="13"/>
      <c r="F114" s="65"/>
      <c r="G114" s="65"/>
      <c r="H114" s="4"/>
      <c r="I114" s="65"/>
      <c r="J114" s="66"/>
    </row>
    <row r="115" spans="1:10" s="3" customFormat="1" ht="15.75">
      <c r="A115" s="30"/>
      <c r="B115" s="23"/>
      <c r="C115" s="13"/>
      <c r="D115" s="13"/>
      <c r="E115" s="13"/>
      <c r="F115" s="65"/>
      <c r="G115" s="65"/>
      <c r="H115" s="4"/>
      <c r="I115" s="65"/>
      <c r="J115" s="66"/>
    </row>
    <row r="116" spans="1:10" s="3" customFormat="1" ht="15.75">
      <c r="A116" s="30"/>
      <c r="B116" s="23"/>
      <c r="C116" s="13"/>
      <c r="D116" s="13"/>
      <c r="E116" s="13"/>
      <c r="F116" s="65"/>
      <c r="G116" s="65"/>
      <c r="H116" s="4"/>
      <c r="I116" s="65"/>
      <c r="J116" s="66"/>
    </row>
    <row r="117" spans="1:10" s="3" customFormat="1" ht="15.75">
      <c r="A117" s="30"/>
      <c r="B117" s="23"/>
      <c r="C117" s="13"/>
      <c r="D117" s="13"/>
      <c r="E117" s="13"/>
      <c r="F117" s="65"/>
      <c r="G117" s="65"/>
      <c r="H117" s="4"/>
      <c r="I117" s="65"/>
      <c r="J117" s="66"/>
    </row>
    <row r="118" spans="1:10" s="3" customFormat="1" ht="15.75">
      <c r="A118" s="30"/>
      <c r="B118" s="23"/>
      <c r="C118" s="13"/>
      <c r="D118" s="13"/>
      <c r="E118" s="13"/>
      <c r="F118" s="65"/>
      <c r="G118" s="65"/>
      <c r="H118" s="4"/>
      <c r="I118" s="65"/>
      <c r="J118" s="66"/>
    </row>
    <row r="119" spans="1:10" s="3" customFormat="1" ht="15.75">
      <c r="A119" s="30"/>
      <c r="B119" s="23"/>
      <c r="C119" s="13"/>
      <c r="D119" s="13"/>
      <c r="E119" s="13"/>
      <c r="F119" s="65"/>
      <c r="G119" s="65"/>
      <c r="H119" s="4"/>
      <c r="I119" s="65"/>
      <c r="J119" s="66"/>
    </row>
    <row r="120" spans="1:10" s="3" customFormat="1" ht="15.75">
      <c r="A120" s="30"/>
      <c r="B120" s="23"/>
      <c r="C120" s="13"/>
      <c r="D120" s="13"/>
      <c r="E120" s="13"/>
      <c r="F120" s="65"/>
      <c r="G120" s="65"/>
      <c r="H120" s="4"/>
      <c r="I120" s="65"/>
      <c r="J120" s="66"/>
    </row>
    <row r="121" spans="1:10" s="3" customFormat="1" ht="15.75">
      <c r="A121" s="30"/>
      <c r="B121" s="23"/>
      <c r="C121" s="13"/>
      <c r="D121" s="13"/>
      <c r="E121" s="13"/>
      <c r="F121" s="65"/>
      <c r="G121" s="65"/>
      <c r="H121" s="4"/>
      <c r="I121" s="65"/>
      <c r="J121" s="66"/>
    </row>
    <row r="122" spans="1:10" s="3" customFormat="1" ht="15.75">
      <c r="A122" s="30"/>
      <c r="B122" s="23"/>
      <c r="C122" s="13"/>
      <c r="D122" s="13"/>
      <c r="E122" s="13"/>
      <c r="F122" s="65"/>
      <c r="G122" s="65"/>
      <c r="H122" s="4"/>
      <c r="I122" s="65"/>
      <c r="J122" s="66"/>
    </row>
    <row r="123" spans="1:10" s="3" customFormat="1" ht="15.75">
      <c r="A123" s="30"/>
      <c r="B123" s="23"/>
      <c r="C123" s="13"/>
      <c r="D123" s="13"/>
      <c r="E123" s="13"/>
      <c r="F123" s="65"/>
      <c r="G123" s="65"/>
      <c r="H123" s="4"/>
      <c r="I123" s="65"/>
      <c r="J123" s="66"/>
    </row>
    <row r="124" spans="1:10" s="3" customFormat="1" ht="15.75">
      <c r="A124" s="30"/>
      <c r="B124" s="23"/>
      <c r="C124" s="13"/>
      <c r="D124" s="13"/>
      <c r="E124" s="13"/>
      <c r="F124" s="65"/>
      <c r="G124" s="65"/>
      <c r="H124" s="4"/>
      <c r="I124" s="65"/>
      <c r="J124" s="66"/>
    </row>
    <row r="125" spans="1:10" s="3" customFormat="1" ht="15.75">
      <c r="A125" s="30"/>
      <c r="B125" s="23"/>
      <c r="C125" s="13"/>
      <c r="D125" s="13"/>
      <c r="E125" s="13"/>
      <c r="F125" s="65"/>
      <c r="G125" s="65"/>
      <c r="H125" s="4"/>
      <c r="I125" s="65"/>
      <c r="J125" s="66"/>
    </row>
    <row r="126" spans="1:10" s="3" customFormat="1" ht="15.75">
      <c r="A126" s="30"/>
      <c r="B126" s="23"/>
      <c r="C126" s="13"/>
      <c r="D126" s="13"/>
      <c r="E126" s="13"/>
      <c r="F126" s="65"/>
      <c r="G126" s="65"/>
      <c r="H126" s="4"/>
      <c r="I126" s="65"/>
      <c r="J126" s="66"/>
    </row>
    <row r="127" spans="1:10" s="3" customFormat="1" ht="15.75">
      <c r="A127" s="30"/>
      <c r="B127" s="23"/>
      <c r="C127" s="13"/>
      <c r="D127" s="13"/>
      <c r="E127" s="13"/>
      <c r="F127" s="65"/>
      <c r="G127" s="65"/>
      <c r="H127" s="4"/>
      <c r="I127" s="65"/>
      <c r="J127" s="66"/>
    </row>
    <row r="128" spans="1:10" s="3" customFormat="1" ht="15.75">
      <c r="A128" s="30"/>
      <c r="B128" s="23"/>
      <c r="C128" s="13"/>
      <c r="D128" s="13"/>
      <c r="E128" s="13"/>
      <c r="F128" s="65"/>
      <c r="G128" s="65"/>
      <c r="H128" s="4"/>
      <c r="I128" s="65"/>
      <c r="J128" s="66"/>
    </row>
    <row r="129" spans="1:10" s="3" customFormat="1" ht="15.75">
      <c r="A129" s="30"/>
      <c r="B129" s="23"/>
      <c r="C129" s="13"/>
      <c r="D129" s="13"/>
      <c r="E129" s="13"/>
      <c r="F129" s="65"/>
      <c r="G129" s="65"/>
      <c r="H129" s="4"/>
      <c r="I129" s="65"/>
      <c r="J129" s="66"/>
    </row>
    <row r="130" spans="1:10" s="3" customFormat="1" ht="15.75">
      <c r="A130" s="30"/>
      <c r="B130" s="23"/>
      <c r="C130" s="13"/>
      <c r="D130" s="13"/>
      <c r="E130" s="13"/>
      <c r="F130" s="65"/>
      <c r="G130" s="65"/>
      <c r="H130" s="4"/>
      <c r="I130" s="65"/>
      <c r="J130" s="66"/>
    </row>
    <row r="131" spans="1:10" s="3" customFormat="1" ht="15.75">
      <c r="A131" s="30"/>
      <c r="B131" s="23"/>
      <c r="C131" s="13"/>
      <c r="D131" s="13"/>
      <c r="E131" s="13"/>
      <c r="F131" s="65"/>
      <c r="G131" s="65"/>
      <c r="H131" s="4"/>
      <c r="I131" s="65"/>
      <c r="J131" s="66"/>
    </row>
    <row r="132" spans="1:10" s="3" customFormat="1" ht="15.75">
      <c r="A132" s="30"/>
      <c r="B132" s="23"/>
      <c r="C132" s="13"/>
      <c r="D132" s="13"/>
      <c r="E132" s="13"/>
      <c r="F132" s="65"/>
      <c r="G132" s="65"/>
      <c r="H132" s="4"/>
      <c r="I132" s="65"/>
      <c r="J132" s="66"/>
    </row>
    <row r="133" spans="1:10" s="3" customFormat="1" ht="15.75">
      <c r="A133" s="30"/>
      <c r="B133" s="23"/>
      <c r="C133" s="13"/>
      <c r="D133" s="13"/>
      <c r="E133" s="13"/>
      <c r="F133" s="65"/>
      <c r="G133" s="65"/>
      <c r="H133" s="4"/>
      <c r="I133" s="65"/>
      <c r="J133" s="66"/>
    </row>
    <row r="134" spans="1:10" s="3" customFormat="1" ht="15.75">
      <c r="A134" s="30"/>
      <c r="B134" s="23"/>
      <c r="C134" s="13"/>
      <c r="D134" s="13"/>
      <c r="E134" s="13"/>
      <c r="F134" s="65"/>
      <c r="G134" s="65"/>
      <c r="H134" s="4"/>
      <c r="I134" s="65"/>
      <c r="J134" s="66"/>
    </row>
    <row r="135" spans="1:10" s="3" customFormat="1" ht="15.75">
      <c r="A135" s="30"/>
      <c r="B135" s="23"/>
      <c r="C135" s="13"/>
      <c r="D135" s="13"/>
      <c r="E135" s="13"/>
      <c r="F135" s="65"/>
      <c r="G135" s="65"/>
      <c r="H135" s="4"/>
      <c r="I135" s="65"/>
      <c r="J135" s="66"/>
    </row>
    <row r="136" spans="1:10" s="3" customFormat="1" ht="15.75">
      <c r="A136" s="30"/>
      <c r="B136" s="23"/>
      <c r="C136" s="13"/>
      <c r="D136" s="13"/>
      <c r="E136" s="13"/>
      <c r="F136" s="65"/>
      <c r="G136" s="65"/>
      <c r="H136" s="4"/>
      <c r="I136" s="65"/>
      <c r="J136" s="66"/>
    </row>
    <row r="137" spans="1:10" s="3" customFormat="1" ht="15.75">
      <c r="A137" s="30"/>
      <c r="B137" s="23"/>
      <c r="C137" s="13"/>
      <c r="D137" s="13"/>
      <c r="E137" s="13"/>
      <c r="F137" s="65"/>
      <c r="G137" s="65"/>
      <c r="H137" s="4"/>
      <c r="I137" s="65"/>
      <c r="J137" s="66"/>
    </row>
    <row r="138" spans="1:10" s="3" customFormat="1" ht="15.75">
      <c r="A138" s="30"/>
      <c r="B138" s="23"/>
      <c r="C138" s="13"/>
      <c r="D138" s="13"/>
      <c r="E138" s="13"/>
      <c r="F138" s="65"/>
      <c r="G138" s="65"/>
      <c r="H138" s="4"/>
      <c r="I138" s="65"/>
      <c r="J138" s="66"/>
    </row>
    <row r="139" spans="1:10" s="3" customFormat="1" ht="15.75">
      <c r="A139" s="30"/>
      <c r="B139" s="23"/>
      <c r="C139" s="13"/>
      <c r="D139" s="13"/>
      <c r="E139" s="13"/>
      <c r="F139" s="65"/>
      <c r="G139" s="65"/>
      <c r="H139" s="4"/>
      <c r="I139" s="65"/>
      <c r="J139" s="66"/>
    </row>
    <row r="140" spans="1:10" s="3" customFormat="1" ht="15.75">
      <c r="A140" s="30"/>
      <c r="B140" s="23"/>
      <c r="C140" s="13"/>
      <c r="D140" s="13"/>
      <c r="E140" s="13"/>
      <c r="F140" s="65"/>
      <c r="G140" s="65"/>
      <c r="H140" s="4"/>
      <c r="I140" s="65"/>
      <c r="J140" s="66"/>
    </row>
    <row r="141" spans="1:10" s="3" customFormat="1" ht="15.75">
      <c r="A141" s="30"/>
      <c r="B141" s="23"/>
      <c r="C141" s="13"/>
      <c r="D141" s="13"/>
      <c r="E141" s="13"/>
      <c r="F141" s="65"/>
      <c r="G141" s="65"/>
      <c r="H141" s="4"/>
      <c r="I141" s="65"/>
      <c r="J141" s="66"/>
    </row>
    <row r="142" spans="1:10" s="3" customFormat="1" ht="15.75">
      <c r="A142" s="30"/>
      <c r="B142" s="23"/>
      <c r="C142" s="13"/>
      <c r="D142" s="13"/>
      <c r="E142" s="13"/>
      <c r="F142" s="65"/>
      <c r="G142" s="65"/>
      <c r="H142" s="4"/>
      <c r="I142" s="65"/>
      <c r="J142" s="66"/>
    </row>
    <row r="143" spans="1:10" s="3" customFormat="1" ht="15.75">
      <c r="A143" s="30"/>
      <c r="B143" s="23"/>
      <c r="C143" s="13"/>
      <c r="D143" s="13"/>
      <c r="E143" s="13"/>
      <c r="F143" s="65"/>
      <c r="G143" s="65"/>
      <c r="H143" s="4"/>
      <c r="I143" s="65"/>
      <c r="J143" s="66"/>
    </row>
    <row r="144" spans="1:10" s="3" customFormat="1" ht="15.75">
      <c r="A144" s="30"/>
      <c r="B144" s="23"/>
      <c r="C144" s="13"/>
      <c r="D144" s="13"/>
      <c r="E144" s="13"/>
      <c r="F144" s="65"/>
      <c r="G144" s="65"/>
      <c r="H144" s="4"/>
      <c r="I144" s="65"/>
      <c r="J144" s="66"/>
    </row>
    <row r="145" spans="1:10" s="3" customFormat="1" ht="15.75">
      <c r="A145" s="30"/>
      <c r="B145" s="23"/>
      <c r="C145" s="13"/>
      <c r="D145" s="13"/>
      <c r="E145" s="13"/>
      <c r="F145" s="65"/>
      <c r="G145" s="65"/>
      <c r="H145" s="4"/>
      <c r="I145" s="65"/>
      <c r="J145" s="66"/>
    </row>
    <row r="146" spans="1:10" s="3" customFormat="1" ht="15.75">
      <c r="A146" s="30"/>
      <c r="B146" s="23"/>
      <c r="C146" s="13"/>
      <c r="D146" s="13"/>
      <c r="E146" s="13"/>
      <c r="F146" s="65"/>
      <c r="G146" s="65"/>
      <c r="H146" s="4"/>
      <c r="I146" s="65"/>
      <c r="J146" s="66"/>
    </row>
    <row r="147" spans="1:10" s="3" customFormat="1" ht="15.75">
      <c r="A147" s="30"/>
      <c r="B147" s="23"/>
      <c r="C147" s="13"/>
      <c r="D147" s="13"/>
      <c r="E147" s="13"/>
      <c r="F147" s="65"/>
      <c r="G147" s="65"/>
      <c r="H147" s="4"/>
      <c r="I147" s="65"/>
      <c r="J147" s="66"/>
    </row>
    <row r="148" spans="1:10" s="3" customFormat="1" ht="15.75">
      <c r="A148" s="30"/>
      <c r="B148" s="23"/>
      <c r="C148" s="13"/>
      <c r="D148" s="13"/>
      <c r="E148" s="13"/>
      <c r="F148" s="65"/>
      <c r="G148" s="65"/>
      <c r="H148" s="4"/>
      <c r="I148" s="65"/>
      <c r="J148" s="66"/>
    </row>
    <row r="149" spans="1:10" s="3" customFormat="1" ht="15.75">
      <c r="A149" s="30"/>
      <c r="B149" s="23"/>
      <c r="C149" s="13"/>
      <c r="D149" s="13"/>
      <c r="E149" s="13"/>
      <c r="F149" s="65"/>
      <c r="G149" s="65"/>
      <c r="H149" s="4"/>
      <c r="I149" s="65"/>
      <c r="J149" s="66"/>
    </row>
    <row r="150" spans="1:10" s="3" customFormat="1" ht="15.75">
      <c r="A150" s="30"/>
      <c r="B150" s="23"/>
      <c r="C150" s="13"/>
      <c r="D150" s="13"/>
      <c r="E150" s="13"/>
      <c r="F150" s="65"/>
      <c r="G150" s="65"/>
      <c r="H150" s="4"/>
      <c r="I150" s="65"/>
      <c r="J150" s="66"/>
    </row>
    <row r="151" spans="1:10" s="3" customFormat="1" ht="15.75">
      <c r="A151" s="30"/>
      <c r="B151" s="23"/>
      <c r="C151" s="13"/>
      <c r="D151" s="13"/>
      <c r="E151" s="13"/>
      <c r="F151" s="65"/>
      <c r="G151" s="65"/>
      <c r="H151" s="4"/>
      <c r="I151" s="65"/>
      <c r="J151" s="66"/>
    </row>
    <row r="152" spans="1:10" s="3" customFormat="1" ht="15.75">
      <c r="A152" s="30"/>
      <c r="B152" s="23"/>
      <c r="C152" s="13"/>
      <c r="D152" s="13"/>
      <c r="E152" s="13"/>
      <c r="F152" s="65"/>
      <c r="G152" s="65"/>
      <c r="H152" s="4"/>
      <c r="I152" s="65"/>
      <c r="J152" s="66"/>
    </row>
    <row r="153" spans="1:10" s="3" customFormat="1" ht="15.75">
      <c r="A153" s="30"/>
      <c r="B153" s="23"/>
      <c r="C153" s="13"/>
      <c r="D153" s="13"/>
      <c r="E153" s="13"/>
      <c r="F153" s="65"/>
      <c r="G153" s="65"/>
      <c r="H153" s="4"/>
      <c r="I153" s="65"/>
      <c r="J153" s="66"/>
    </row>
    <row r="154" spans="1:10" s="3" customFormat="1" ht="15.75">
      <c r="A154" s="30"/>
      <c r="B154" s="23"/>
      <c r="C154" s="13"/>
      <c r="D154" s="13"/>
      <c r="E154" s="13"/>
      <c r="F154" s="65"/>
      <c r="G154" s="65"/>
      <c r="H154" s="4"/>
      <c r="I154" s="65"/>
      <c r="J154" s="66"/>
    </row>
    <row r="155" spans="1:10" s="3" customFormat="1" ht="15.75">
      <c r="A155" s="30"/>
      <c r="B155" s="23"/>
      <c r="C155" s="13"/>
      <c r="D155" s="13"/>
      <c r="E155" s="13"/>
      <c r="F155" s="65"/>
      <c r="G155" s="65"/>
      <c r="H155" s="4"/>
      <c r="I155" s="65"/>
      <c r="J155" s="66"/>
    </row>
    <row r="156" spans="1:10" s="3" customFormat="1" ht="15.75">
      <c r="A156" s="30"/>
      <c r="B156" s="23"/>
      <c r="C156" s="13"/>
      <c r="D156" s="13"/>
      <c r="E156" s="13"/>
      <c r="F156" s="65"/>
      <c r="G156" s="65"/>
      <c r="H156" s="4"/>
      <c r="I156" s="65"/>
      <c r="J156" s="66"/>
    </row>
    <row r="157" spans="1:10" s="3" customFormat="1" ht="15.75">
      <c r="A157" s="30"/>
      <c r="B157" s="23"/>
      <c r="C157" s="13"/>
      <c r="D157" s="13"/>
      <c r="E157" s="13"/>
      <c r="F157" s="65"/>
      <c r="G157" s="65"/>
      <c r="H157" s="4"/>
      <c r="I157" s="65"/>
      <c r="J157" s="66"/>
    </row>
    <row r="158" spans="1:10" s="3" customFormat="1" ht="15.75">
      <c r="A158" s="30"/>
      <c r="B158" s="23"/>
      <c r="C158" s="13"/>
      <c r="D158" s="13"/>
      <c r="E158" s="13"/>
      <c r="F158" s="65"/>
      <c r="G158" s="65"/>
      <c r="H158" s="4"/>
      <c r="I158" s="65"/>
      <c r="J158" s="66"/>
    </row>
    <row r="159" spans="1:10" s="3" customFormat="1" ht="15.75">
      <c r="A159" s="30"/>
      <c r="B159" s="23"/>
      <c r="C159" s="13"/>
      <c r="D159" s="13"/>
      <c r="E159" s="13"/>
      <c r="F159" s="65"/>
      <c r="G159" s="65"/>
      <c r="H159" s="4"/>
      <c r="I159" s="65"/>
      <c r="J159" s="66"/>
    </row>
    <row r="160" spans="1:10" s="3" customFormat="1" ht="15.75">
      <c r="A160" s="30"/>
      <c r="B160" s="23"/>
      <c r="C160" s="13"/>
      <c r="D160" s="13"/>
      <c r="E160" s="13"/>
      <c r="F160" s="65"/>
      <c r="G160" s="65"/>
      <c r="H160" s="4"/>
      <c r="I160" s="65"/>
      <c r="J160" s="66"/>
    </row>
    <row r="161" spans="1:10" s="3" customFormat="1" ht="15.75">
      <c r="A161" s="30"/>
      <c r="B161" s="23"/>
      <c r="C161" s="13"/>
      <c r="D161" s="13"/>
      <c r="E161" s="13"/>
      <c r="F161" s="65"/>
      <c r="G161" s="65"/>
      <c r="H161" s="4"/>
      <c r="I161" s="65"/>
      <c r="J161" s="66"/>
    </row>
    <row r="162" spans="1:10" s="3" customFormat="1" ht="15.75">
      <c r="A162" s="30"/>
      <c r="B162" s="23"/>
      <c r="C162" s="13"/>
      <c r="D162" s="13"/>
      <c r="E162" s="13"/>
      <c r="F162" s="65"/>
      <c r="G162" s="65"/>
      <c r="H162" s="4"/>
      <c r="I162" s="65"/>
      <c r="J162" s="66"/>
    </row>
    <row r="163" spans="1:10" s="3" customFormat="1" ht="15.75">
      <c r="A163" s="30"/>
      <c r="B163" s="23"/>
      <c r="C163" s="13"/>
      <c r="D163" s="13"/>
      <c r="E163" s="13"/>
      <c r="F163" s="65"/>
      <c r="G163" s="65"/>
      <c r="H163" s="4"/>
      <c r="I163" s="65"/>
      <c r="J163" s="66"/>
    </row>
    <row r="164" spans="1:10" s="3" customFormat="1" ht="15.75">
      <c r="A164" s="30"/>
      <c r="B164" s="23"/>
      <c r="C164" s="13"/>
      <c r="D164" s="13"/>
      <c r="E164" s="13"/>
      <c r="F164" s="65"/>
      <c r="G164" s="65"/>
      <c r="H164" s="4"/>
      <c r="I164" s="65"/>
      <c r="J164" s="66"/>
    </row>
  </sheetData>
  <mergeCells count="72">
    <mergeCell ref="C24:C25"/>
    <mergeCell ref="B92:B94"/>
    <mergeCell ref="A88:B88"/>
    <mergeCell ref="A58:A60"/>
    <mergeCell ref="B58:B60"/>
    <mergeCell ref="A82:A83"/>
    <mergeCell ref="A66:B66"/>
    <mergeCell ref="C89:C91"/>
    <mergeCell ref="A55:A57"/>
    <mergeCell ref="A52:B52"/>
    <mergeCell ref="J89:J90"/>
    <mergeCell ref="I89:I90"/>
    <mergeCell ref="H89:H90"/>
    <mergeCell ref="G89:G90"/>
    <mergeCell ref="J17:J18"/>
    <mergeCell ref="H17:H18"/>
    <mergeCell ref="I17:I18"/>
    <mergeCell ref="G17:G18"/>
    <mergeCell ref="C7:C8"/>
    <mergeCell ref="E17:E18"/>
    <mergeCell ref="C17:C18"/>
    <mergeCell ref="F17:F18"/>
    <mergeCell ref="D17:D18"/>
    <mergeCell ref="A102:B102"/>
    <mergeCell ref="A12:B12"/>
    <mergeCell ref="A64:B64"/>
    <mergeCell ref="A101:B101"/>
    <mergeCell ref="A97:B97"/>
    <mergeCell ref="A98:B98"/>
    <mergeCell ref="A89:A90"/>
    <mergeCell ref="A15:A16"/>
    <mergeCell ref="A96:B96"/>
    <mergeCell ref="A30:A32"/>
    <mergeCell ref="A91:B91"/>
    <mergeCell ref="B89:B90"/>
    <mergeCell ref="B44:B51"/>
    <mergeCell ref="B36:B37"/>
    <mergeCell ref="A41:B41"/>
    <mergeCell ref="A87:B87"/>
    <mergeCell ref="B82:B83"/>
    <mergeCell ref="A44:A51"/>
    <mergeCell ref="A43:B43"/>
    <mergeCell ref="A42:B42"/>
    <mergeCell ref="F101:H101"/>
    <mergeCell ref="B74:B81"/>
    <mergeCell ref="B55:B57"/>
    <mergeCell ref="A68:B68"/>
    <mergeCell ref="A74:A81"/>
    <mergeCell ref="F89:F90"/>
    <mergeCell ref="D89:D90"/>
    <mergeCell ref="E89:E90"/>
    <mergeCell ref="A95:B95"/>
    <mergeCell ref="A92:A94"/>
    <mergeCell ref="H1:I1"/>
    <mergeCell ref="H3:J3"/>
    <mergeCell ref="H2:J2"/>
    <mergeCell ref="B17:B19"/>
    <mergeCell ref="B2:C2"/>
    <mergeCell ref="A5:J5"/>
    <mergeCell ref="J7:J8"/>
    <mergeCell ref="D7:F7"/>
    <mergeCell ref="G7:I7"/>
    <mergeCell ref="C4:G4"/>
    <mergeCell ref="A13:A14"/>
    <mergeCell ref="B13:B14"/>
    <mergeCell ref="B23:B24"/>
    <mergeCell ref="A36:A37"/>
    <mergeCell ref="A25:B25"/>
    <mergeCell ref="A23:A24"/>
    <mergeCell ref="A17:A19"/>
    <mergeCell ref="B15:B16"/>
    <mergeCell ref="B30:B32"/>
  </mergeCells>
  <printOptions/>
  <pageMargins left="0.7086614173228347" right="0.7874015748031497" top="1.1811023622047245" bottom="0.31496062992125984" header="0.5118110236220472" footer="0.1968503937007874"/>
  <pageSetup horizontalDpi="600" verticalDpi="600" orientation="landscape" paperSize="9" scale="35" r:id="rId1"/>
  <headerFooter alignWithMargins="0">
    <oddFooter>&amp;C&amp;P</oddFooter>
  </headerFooter>
  <rowBreaks count="1" manualBreakCount="1"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123</cp:lastModifiedBy>
  <cp:lastPrinted>2012-09-19T09:46:22Z</cp:lastPrinted>
  <dcterms:created xsi:type="dcterms:W3CDTF">1996-10-08T23:32:33Z</dcterms:created>
  <dcterms:modified xsi:type="dcterms:W3CDTF">2012-10-02T10:13:51Z</dcterms:modified>
  <cp:category/>
  <cp:version/>
  <cp:contentType/>
  <cp:contentStatus/>
</cp:coreProperties>
</file>