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29.12.2011" sheetId="1" state="hidden" r:id="rId1"/>
    <sheet name="додаток3" sheetId="2" r:id="rId2"/>
    <sheet name="дод 1" sheetId="3" state="hidden" r:id="rId3"/>
  </sheets>
  <definedNames>
    <definedName name="_xlnm.Print_Titles" localSheetId="0">'29.12.2011'!$8:$9</definedName>
  </definedNames>
  <calcPr fullCalcOnLoad="1"/>
</workbook>
</file>

<file path=xl/sharedStrings.xml><?xml version="1.0" encoding="utf-8"?>
<sst xmlns="http://schemas.openxmlformats.org/spreadsheetml/2006/main" count="252" uniqueCount="76">
  <si>
    <t>(грн.)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</si>
  <si>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</si>
  <si>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</si>
  <si>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</si>
  <si>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</si>
  <si>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</si>
  <si>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 xml:space="preserve">Податкові надходження </t>
  </si>
  <si>
    <t>X</t>
  </si>
  <si>
    <t xml:space="preserve">Податки на доходи, податки на прибуток, податки на збільшення ринкової вартості </t>
  </si>
  <si>
    <t xml:space="preserve">Податок на прибуток підприємств </t>
  </si>
  <si>
    <t xml:space="preserve">Неподаткові надходження </t>
  </si>
  <si>
    <t xml:space="preserve">Доходи від власності та підприємницької діяльності </t>
  </si>
  <si>
    <t xml:space="preserve">Адміністративні збори та платежі, доходи від некомерційного та побічного продажу </t>
  </si>
  <si>
    <t xml:space="preserve">Інші неподаткові надходження                                                 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</si>
  <si>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</si>
  <si>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Інші надходження</t>
  </si>
  <si>
    <t>......</t>
  </si>
  <si>
    <t>Відсотки за користування позиками, які надавалися з місцевих бюджетів</t>
  </si>
  <si>
    <t>Плата за гарантії, надані    Верховною Радою Автономної Республіки Крим та міськими радами</t>
  </si>
  <si>
    <t>Власні надходження бюджетних установ</t>
  </si>
  <si>
    <t>Доходи від операцій з капіталом</t>
  </si>
  <si>
    <t>Надходження від продажу основного капіталу</t>
  </si>
  <si>
    <t>Надходження від відчуження майна, яке належить Автономній Республіці Крим та майна, що знаходиться у комунальній власності</t>
  </si>
  <si>
    <t xml:space="preserve">Надходження від продажу землі і нематеріальних активів </t>
  </si>
  <si>
    <t>Надходження від продажу землі</t>
  </si>
  <si>
    <t xml:space="preserve">Від органів державного управління </t>
  </si>
  <si>
    <t>Дотації</t>
  </si>
  <si>
    <t>Субвенції</t>
  </si>
  <si>
    <t>Всього доходів</t>
  </si>
  <si>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діяльності</t>
  </si>
  <si>
    <t>Плата за послуги, що надаються бюджетними установами</t>
  </si>
  <si>
    <t>Плата за оренду майна бюджетних установ</t>
  </si>
  <si>
    <t>Додаткова дотація з державного бюджету на  вирівнювання фінансової забезпеченості  місцевих бюджетів</t>
  </si>
  <si>
    <t>Інші дотації</t>
  </si>
  <si>
    <t>Субвенція з державного бюджету місцевим бюджетам на  виплату допомоги сім"ям з дітьми, малозабезпеченим сім"ям, інвалідам з дитинства, дітям-інвалідам та тимчасової державної допомоги дітям</t>
  </si>
  <si>
    <t>Субвенція з державного бюджету місцевим бюджетам  на надання пільг та житлових субсидій  населенню на придбання твердого та рідкого  пічного побутового палива  і скрапленого газу</t>
  </si>
  <si>
    <t>Додаток 1</t>
  </si>
  <si>
    <t>Разом доходів</t>
  </si>
  <si>
    <t>Субвенція з державного бюджету місцевим бюджетам на проведення виборів депутатів Верховної Ради Автономної Республіки Крим,місцевих рад та сільських, селищних, міських голів</t>
  </si>
  <si>
    <t>Надходження від  продажу основного капіталу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</si>
  <si>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</si>
  <si>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Кошти від реалізації безхазяйного майна , знахідок, спадкового майна, майна, одержаного територіальною громадою в порядку спадкування чи дарування, а також валютні цінності і грошові кошти власники яких невідомі</t>
  </si>
  <si>
    <t>Кошти, що надходять з інших бюджетів</t>
  </si>
  <si>
    <t>Кошти, що надходять до районних  та міських  (міст Києва і Севастополя, міст республіканського і обласного значення) бюджетів з міських(міст районного значення), селищних, сільських та районних у містах бюджетів</t>
  </si>
  <si>
    <t xml:space="preserve">Офіційні трансферти </t>
  </si>
  <si>
    <t>шостого скликання   від  29.12.2011</t>
  </si>
  <si>
    <t>Податок на доходи фізичних осіб</t>
  </si>
  <si>
    <t>Податок на доходи найманих працівників</t>
  </si>
  <si>
    <t>Податок на доходи фізичних осіб - суб"єктів підприємницької діяльності і незалежної професійної діяльності</t>
  </si>
  <si>
    <t>Податок на доходи фізичних осіб на дивіденди та роялті</t>
  </si>
  <si>
    <t>Податок на доходи фізичних осіб від продажу нерухомого майна та надання нерухомості в оренду(суборенду), житловий найм (піднайм)</t>
  </si>
  <si>
    <t>Податок на доходи фізичних осіб від продажу рухомого майна та надання рухомого майна в оренду(суборенду)</t>
  </si>
  <si>
    <t>Податок на доходи фізичних осіб від отриманого платником доходу внаслідок прийняття ним у спадщину майна, коштів, майнових чи немайнових прав</t>
  </si>
  <si>
    <t>Податок на прибуток підприємствта фінансових установ комунальної власності</t>
  </si>
  <si>
    <t>Плата за ліцензії</t>
  </si>
  <si>
    <t xml:space="preserve"> Реєстраційний збір за проведення державної реєстрації юридичних осіб та фізичних осіб- підприємців</t>
  </si>
  <si>
    <t>Плата за розміщення тимчасово вільних коштів місцевих бюджетів</t>
  </si>
  <si>
    <t>Субвенція з державного бюджету місцевим бюджетам на надання пільг з послуг зв’язку та інших передбачених законодавством пільг, в тому числі компенсації втрати частини доходів в зв"язку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</si>
  <si>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</si>
  <si>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Субвенція на проведення видатків місцевих бюджетів , що враховуються при визначенні обсяу міжбюджетних трансфертів</t>
  </si>
  <si>
    <t>Субвенція на проведення видатків місцевих бюджетів , що не враховуються при визначенні обсяу міжбюджетних трансфертів</t>
  </si>
  <si>
    <t>Субвенція з державного бюджету місцевим бюджетам на виплату  державної соціальної допомоги на дітей-сиріт та дітей, позбавлених батьківського піклування, грошового забезпеченя батькам-вихователям і прийомним батькам за надання соціальних послуг у дитячих будинках сімейного типу та прийомних сім"ям за принципом "гроші ходять за дитиною"</t>
  </si>
  <si>
    <t>Дотації вирівнювання  з державного бюджету місцевим бюджетам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</si>
  <si>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</si>
  <si>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</si>
  <si>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Надходження бюджетних установ від реалізації в установленому порядку майна (крім нерухомого майна)</t>
  </si>
  <si>
    <t>Субвенція з держівного бюджету місцевим бюджетам  на здійснення заходів щодо соціально- економічного розвитку окремих територій</t>
  </si>
  <si>
    <t>2014 рік</t>
  </si>
  <si>
    <t>2013 рік</t>
  </si>
  <si>
    <t>грн.</t>
  </si>
  <si>
    <t>до Пояснювальної записки рішення  районної   ради</t>
  </si>
  <si>
    <t>Доходи   районного   бюджету  на  2013-2014 роки</t>
  </si>
  <si>
    <t>тис.грн.</t>
  </si>
  <si>
    <t>Додаток 3</t>
  </si>
  <si>
    <t xml:space="preserve">Начальник райфінуправління </t>
  </si>
  <si>
    <t>К.В.Лісунова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</si>
</sst>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13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b/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7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1" xfId="0" applyNumberFormat="1" applyFont="1" applyFill="1" applyBorder="1" applyAlignment="1">
      <alignment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1" fillId="0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justify" wrapText="1"/>
    </xf>
    <xf numFmtId="0" fontId="6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" fontId="1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/>
    </xf>
    <xf numFmtId="192" fontId="1" fillId="0" borderId="1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zoomScale="75" zoomScaleNormal="75" zoomScaleSheetLayoutView="75" workbookViewId="0" topLeftCell="A6">
      <selection activeCell="F21" sqref="A1:IV16384"/>
    </sheetView>
  </sheetViews>
  <sheetFormatPr defaultColWidth="9.140625" defaultRowHeight="12.75"/>
  <cols>
    <col min="1" max="1" width="11.140625" style="0" bestFit="1" customWidth="1"/>
    <col min="2" max="2" width="78.8515625" style="0" customWidth="1"/>
    <col min="3" max="3" width="14.28125" style="0" hidden="1" customWidth="1"/>
    <col min="4" max="4" width="15.7109375" style="0" hidden="1" customWidth="1"/>
    <col min="5" max="5" width="16.421875" style="0" hidden="1" customWidth="1"/>
    <col min="6" max="6" width="12.8515625" style="0" customWidth="1"/>
    <col min="7" max="7" width="15.140625" style="0" customWidth="1"/>
    <col min="8" max="8" width="13.28125" style="0" customWidth="1"/>
    <col min="9" max="9" width="14.140625" style="0" customWidth="1"/>
    <col min="10" max="10" width="12.421875" style="0" customWidth="1"/>
    <col min="11" max="11" width="13.00390625" style="0" customWidth="1"/>
  </cols>
  <sheetData>
    <row r="1" spans="4:9" ht="15.75">
      <c r="D1" s="6"/>
      <c r="E1" s="1"/>
      <c r="H1" s="6" t="s">
        <v>36</v>
      </c>
      <c r="I1" s="6"/>
    </row>
    <row r="2" spans="4:9" ht="15.75">
      <c r="D2" s="6"/>
      <c r="E2" s="1"/>
      <c r="H2" s="6" t="s">
        <v>70</v>
      </c>
      <c r="I2" s="6"/>
    </row>
    <row r="3" spans="4:9" ht="15.75">
      <c r="D3" s="6"/>
      <c r="E3" s="1"/>
      <c r="H3" s="6" t="s">
        <v>45</v>
      </c>
      <c r="I3" s="6"/>
    </row>
    <row r="4" spans="4:5" ht="12.75">
      <c r="D4" s="1"/>
      <c r="E4" s="1"/>
    </row>
    <row r="5" spans="1:11" ht="22.5">
      <c r="A5" s="33" t="s">
        <v>71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ht="16.5" customHeight="1">
      <c r="K6" t="s">
        <v>69</v>
      </c>
    </row>
    <row r="7" spans="1:11" ht="12.75">
      <c r="A7" s="37" t="s">
        <v>1</v>
      </c>
      <c r="B7" s="34" t="s">
        <v>2</v>
      </c>
      <c r="E7" s="1" t="s">
        <v>0</v>
      </c>
      <c r="F7" s="30" t="s">
        <v>68</v>
      </c>
      <c r="G7" s="31"/>
      <c r="H7" s="32"/>
      <c r="I7" s="30" t="s">
        <v>67</v>
      </c>
      <c r="J7" s="31"/>
      <c r="K7" s="32"/>
    </row>
    <row r="8" spans="1:11" ht="14.25" customHeight="1">
      <c r="A8" s="37"/>
      <c r="B8" s="34"/>
      <c r="C8" s="40" t="s">
        <v>3</v>
      </c>
      <c r="D8" s="35" t="s">
        <v>4</v>
      </c>
      <c r="E8" s="37" t="s">
        <v>5</v>
      </c>
      <c r="F8" s="35" t="s">
        <v>3</v>
      </c>
      <c r="G8" s="35" t="s">
        <v>4</v>
      </c>
      <c r="H8" s="37" t="s">
        <v>5</v>
      </c>
      <c r="I8" s="35" t="s">
        <v>3</v>
      </c>
      <c r="J8" s="35" t="s">
        <v>4</v>
      </c>
      <c r="K8" s="37" t="s">
        <v>5</v>
      </c>
    </row>
    <row r="9" spans="1:11" ht="43.5" customHeight="1">
      <c r="A9" s="37"/>
      <c r="B9" s="34"/>
      <c r="C9" s="41"/>
      <c r="D9" s="36"/>
      <c r="E9" s="37"/>
      <c r="F9" s="36"/>
      <c r="G9" s="36"/>
      <c r="H9" s="37"/>
      <c r="I9" s="36"/>
      <c r="J9" s="36"/>
      <c r="K9" s="37"/>
    </row>
    <row r="10" spans="1:11" ht="15.75">
      <c r="A10" s="2">
        <v>10000000</v>
      </c>
      <c r="B10" s="11" t="s">
        <v>6</v>
      </c>
      <c r="C10" s="12">
        <f>C11</f>
        <v>7601012</v>
      </c>
      <c r="D10" s="12">
        <f>D11+D19</f>
        <v>0</v>
      </c>
      <c r="E10" s="12">
        <f>C10+D10</f>
        <v>7601012</v>
      </c>
      <c r="F10" s="23">
        <f>C10*105.9/100</f>
        <v>8049471.708000001</v>
      </c>
      <c r="G10" s="23">
        <f>G11+G19</f>
        <v>0</v>
      </c>
      <c r="H10" s="23">
        <f>F10+G10</f>
        <v>8049471.708000001</v>
      </c>
      <c r="I10" s="23">
        <f>F10*105/100</f>
        <v>8451945.2934</v>
      </c>
      <c r="J10" s="23">
        <f>J11+J19</f>
        <v>0</v>
      </c>
      <c r="K10" s="23">
        <f>I10+J10</f>
        <v>8451945.2934</v>
      </c>
    </row>
    <row r="11" spans="1:11" ht="31.5">
      <c r="A11" s="2">
        <v>11000000</v>
      </c>
      <c r="B11" s="10" t="s">
        <v>8</v>
      </c>
      <c r="C11" s="12">
        <f>C12+C19</f>
        <v>7601012</v>
      </c>
      <c r="D11" s="12"/>
      <c r="E11" s="12">
        <f aca="true" t="shared" si="0" ref="E11:E30">C11+D11</f>
        <v>7601012</v>
      </c>
      <c r="F11" s="23">
        <f aca="true" t="shared" si="1" ref="F11:F69">C11*105.9/100</f>
        <v>8049471.708000001</v>
      </c>
      <c r="G11" s="23"/>
      <c r="H11" s="23">
        <f aca="true" t="shared" si="2" ref="H11:H69">F11+G11</f>
        <v>8049471.708000001</v>
      </c>
      <c r="I11" s="23">
        <f aca="true" t="shared" si="3" ref="I11:I69">F11*105/100</f>
        <v>8451945.2934</v>
      </c>
      <c r="J11" s="23"/>
      <c r="K11" s="23">
        <f aca="true" t="shared" si="4" ref="K11:K69">I11+J11</f>
        <v>8451945.2934</v>
      </c>
    </row>
    <row r="12" spans="1:11" ht="15.75">
      <c r="A12" s="2">
        <v>11010000</v>
      </c>
      <c r="B12" s="21" t="s">
        <v>46</v>
      </c>
      <c r="C12" s="13">
        <f>C13+C14+C15+C16+C17+C18</f>
        <v>7561012</v>
      </c>
      <c r="D12" s="13"/>
      <c r="E12" s="13">
        <f t="shared" si="0"/>
        <v>7561012</v>
      </c>
      <c r="F12" s="23">
        <f t="shared" si="1"/>
        <v>8007111.708000001</v>
      </c>
      <c r="G12" s="24"/>
      <c r="H12" s="24">
        <f t="shared" si="2"/>
        <v>8007111.708000001</v>
      </c>
      <c r="I12" s="23">
        <f t="shared" si="3"/>
        <v>8407467.2934</v>
      </c>
      <c r="J12" s="24"/>
      <c r="K12" s="24">
        <f t="shared" si="4"/>
        <v>8407467.2934</v>
      </c>
    </row>
    <row r="13" spans="1:11" ht="15.75" customHeight="1" hidden="1">
      <c r="A13" s="4">
        <v>11010100</v>
      </c>
      <c r="B13" s="9" t="s">
        <v>47</v>
      </c>
      <c r="C13" s="13">
        <v>6429146</v>
      </c>
      <c r="D13" s="13"/>
      <c r="E13" s="13">
        <f t="shared" si="0"/>
        <v>6429146</v>
      </c>
      <c r="F13" s="23">
        <f t="shared" si="1"/>
        <v>6808465.614000001</v>
      </c>
      <c r="G13" s="24"/>
      <c r="H13" s="24">
        <f t="shared" si="2"/>
        <v>6808465.614000001</v>
      </c>
      <c r="I13" s="23">
        <f t="shared" si="3"/>
        <v>7148888.894700002</v>
      </c>
      <c r="J13" s="24"/>
      <c r="K13" s="24">
        <f t="shared" si="4"/>
        <v>7148888.894700002</v>
      </c>
    </row>
    <row r="14" spans="1:11" ht="47.25" customHeight="1" hidden="1">
      <c r="A14" s="4">
        <v>11010200</v>
      </c>
      <c r="B14" s="9" t="s">
        <v>48</v>
      </c>
      <c r="C14" s="13">
        <v>12360</v>
      </c>
      <c r="D14" s="13"/>
      <c r="E14" s="13">
        <f t="shared" si="0"/>
        <v>12360</v>
      </c>
      <c r="F14" s="23">
        <f t="shared" si="1"/>
        <v>13089.24</v>
      </c>
      <c r="G14" s="24"/>
      <c r="H14" s="24">
        <f t="shared" si="2"/>
        <v>13089.24</v>
      </c>
      <c r="I14" s="23">
        <f t="shared" si="3"/>
        <v>13743.702</v>
      </c>
      <c r="J14" s="24"/>
      <c r="K14" s="24">
        <f t="shared" si="4"/>
        <v>13743.702</v>
      </c>
    </row>
    <row r="15" spans="1:11" ht="27.75" customHeight="1" hidden="1">
      <c r="A15" s="4">
        <v>11010300</v>
      </c>
      <c r="B15" s="9" t="s">
        <v>49</v>
      </c>
      <c r="C15" s="13">
        <v>1765</v>
      </c>
      <c r="D15" s="13"/>
      <c r="E15" s="13">
        <f t="shared" si="0"/>
        <v>1765</v>
      </c>
      <c r="F15" s="23">
        <f t="shared" si="1"/>
        <v>1869.135</v>
      </c>
      <c r="G15" s="24"/>
      <c r="H15" s="24">
        <f t="shared" si="2"/>
        <v>1869.135</v>
      </c>
      <c r="I15" s="23">
        <f t="shared" si="3"/>
        <v>1962.5917499999998</v>
      </c>
      <c r="J15" s="24"/>
      <c r="K15" s="24">
        <f t="shared" si="4"/>
        <v>1962.5917499999998</v>
      </c>
    </row>
    <row r="16" spans="1:11" ht="45" customHeight="1" hidden="1">
      <c r="A16" s="4">
        <v>11011200</v>
      </c>
      <c r="B16" s="9" t="s">
        <v>50</v>
      </c>
      <c r="C16" s="13">
        <v>1066919</v>
      </c>
      <c r="D16" s="13"/>
      <c r="E16" s="13">
        <f t="shared" si="0"/>
        <v>1066919</v>
      </c>
      <c r="F16" s="23">
        <f t="shared" si="1"/>
        <v>1129867.2210000001</v>
      </c>
      <c r="G16" s="24"/>
      <c r="H16" s="24">
        <f t="shared" si="2"/>
        <v>1129867.2210000001</v>
      </c>
      <c r="I16" s="23">
        <f t="shared" si="3"/>
        <v>1186360.58205</v>
      </c>
      <c r="J16" s="24"/>
      <c r="K16" s="24">
        <f t="shared" si="4"/>
        <v>1186360.58205</v>
      </c>
    </row>
    <row r="17" spans="1:11" ht="45" customHeight="1" hidden="1">
      <c r="A17" s="4">
        <v>11011300</v>
      </c>
      <c r="B17" s="9" t="s">
        <v>51</v>
      </c>
      <c r="C17" s="13">
        <v>9742</v>
      </c>
      <c r="D17" s="13"/>
      <c r="E17" s="13">
        <f t="shared" si="0"/>
        <v>9742</v>
      </c>
      <c r="F17" s="23">
        <f t="shared" si="1"/>
        <v>10316.778</v>
      </c>
      <c r="G17" s="24"/>
      <c r="H17" s="24">
        <f t="shared" si="2"/>
        <v>10316.778</v>
      </c>
      <c r="I17" s="23">
        <f t="shared" si="3"/>
        <v>10832.616899999999</v>
      </c>
      <c r="J17" s="24"/>
      <c r="K17" s="24">
        <f t="shared" si="4"/>
        <v>10832.616899999999</v>
      </c>
    </row>
    <row r="18" spans="1:11" ht="58.5" customHeight="1" hidden="1">
      <c r="A18" s="4">
        <v>11011400</v>
      </c>
      <c r="B18" s="9" t="s">
        <v>52</v>
      </c>
      <c r="C18" s="13">
        <v>41080</v>
      </c>
      <c r="D18" s="13"/>
      <c r="E18" s="13">
        <f t="shared" si="0"/>
        <v>41080</v>
      </c>
      <c r="F18" s="23">
        <f t="shared" si="1"/>
        <v>43503.72</v>
      </c>
      <c r="G18" s="24"/>
      <c r="H18" s="24">
        <f t="shared" si="2"/>
        <v>43503.72</v>
      </c>
      <c r="I18" s="23">
        <f t="shared" si="3"/>
        <v>45678.906</v>
      </c>
      <c r="J18" s="24"/>
      <c r="K18" s="24">
        <f t="shared" si="4"/>
        <v>45678.906</v>
      </c>
    </row>
    <row r="19" spans="1:11" ht="15.75">
      <c r="A19" s="2">
        <v>11020000</v>
      </c>
      <c r="B19" s="22" t="s">
        <v>9</v>
      </c>
      <c r="C19" s="12">
        <f>C20</f>
        <v>40000</v>
      </c>
      <c r="D19" s="12"/>
      <c r="E19" s="12">
        <f t="shared" si="0"/>
        <v>40000</v>
      </c>
      <c r="F19" s="23">
        <f t="shared" si="1"/>
        <v>42360</v>
      </c>
      <c r="G19" s="23"/>
      <c r="H19" s="23">
        <f t="shared" si="2"/>
        <v>42360</v>
      </c>
      <c r="I19" s="23">
        <f t="shared" si="3"/>
        <v>44478</v>
      </c>
      <c r="J19" s="23"/>
      <c r="K19" s="23">
        <f t="shared" si="4"/>
        <v>44478</v>
      </c>
    </row>
    <row r="20" spans="1:11" ht="30.75" customHeight="1" hidden="1">
      <c r="A20" s="4">
        <v>11020200</v>
      </c>
      <c r="B20" s="7" t="s">
        <v>53</v>
      </c>
      <c r="C20" s="13">
        <v>40000</v>
      </c>
      <c r="D20" s="13"/>
      <c r="E20" s="13">
        <f t="shared" si="0"/>
        <v>40000</v>
      </c>
      <c r="F20" s="23">
        <f t="shared" si="1"/>
        <v>42360</v>
      </c>
      <c r="G20" s="24"/>
      <c r="H20" s="24">
        <f t="shared" si="2"/>
        <v>42360</v>
      </c>
      <c r="I20" s="23">
        <f t="shared" si="3"/>
        <v>44478</v>
      </c>
      <c r="J20" s="24"/>
      <c r="K20" s="24">
        <f t="shared" si="4"/>
        <v>44478</v>
      </c>
    </row>
    <row r="21" spans="1:11" ht="15.75">
      <c r="A21" s="2">
        <v>20000000</v>
      </c>
      <c r="B21" s="11" t="s">
        <v>10</v>
      </c>
      <c r="C21" s="12">
        <f>C22+C24+C27</f>
        <v>110331</v>
      </c>
      <c r="D21" s="12">
        <f>D27+D34</f>
        <v>355525</v>
      </c>
      <c r="E21" s="12">
        <f t="shared" si="0"/>
        <v>465856</v>
      </c>
      <c r="F21" s="23">
        <f t="shared" si="1"/>
        <v>116840.52900000001</v>
      </c>
      <c r="G21" s="23">
        <f>G27+G34</f>
        <v>376500.975</v>
      </c>
      <c r="H21" s="23">
        <f t="shared" si="2"/>
        <v>493341.50399999996</v>
      </c>
      <c r="I21" s="23">
        <f t="shared" si="3"/>
        <v>122682.55545000001</v>
      </c>
      <c r="J21" s="23">
        <f>J27+J34</f>
        <v>395326.02375</v>
      </c>
      <c r="K21" s="23">
        <f t="shared" si="4"/>
        <v>518008.57920000004</v>
      </c>
    </row>
    <row r="22" spans="1:11" ht="17.25" customHeight="1">
      <c r="A22" s="2">
        <v>21000000</v>
      </c>
      <c r="B22" s="3" t="s">
        <v>11</v>
      </c>
      <c r="C22" s="12">
        <f>C23</f>
        <v>82331</v>
      </c>
      <c r="D22" s="12"/>
      <c r="E22" s="12">
        <f t="shared" si="0"/>
        <v>82331</v>
      </c>
      <c r="F22" s="23">
        <f t="shared" si="1"/>
        <v>87188.52900000001</v>
      </c>
      <c r="G22" s="23"/>
      <c r="H22" s="23">
        <f t="shared" si="2"/>
        <v>87188.52900000001</v>
      </c>
      <c r="I22" s="23">
        <f t="shared" si="3"/>
        <v>91547.95545000002</v>
      </c>
      <c r="J22" s="23"/>
      <c r="K22" s="23">
        <f t="shared" si="4"/>
        <v>91547.95545000002</v>
      </c>
    </row>
    <row r="23" spans="1:11" ht="18.75" customHeight="1">
      <c r="A23" s="4">
        <v>21050000</v>
      </c>
      <c r="B23" s="8" t="s">
        <v>56</v>
      </c>
      <c r="C23" s="13">
        <v>82331</v>
      </c>
      <c r="D23" s="13"/>
      <c r="E23" s="13">
        <f t="shared" si="0"/>
        <v>82331</v>
      </c>
      <c r="F23" s="23">
        <f t="shared" si="1"/>
        <v>87188.52900000001</v>
      </c>
      <c r="G23" s="24"/>
      <c r="H23" s="24">
        <f t="shared" si="2"/>
        <v>87188.52900000001</v>
      </c>
      <c r="I23" s="23">
        <f t="shared" si="3"/>
        <v>91547.95545000002</v>
      </c>
      <c r="J23" s="24"/>
      <c r="K23" s="24">
        <f t="shared" si="4"/>
        <v>91547.95545000002</v>
      </c>
    </row>
    <row r="24" spans="1:11" ht="31.5">
      <c r="A24" s="2">
        <v>22000000</v>
      </c>
      <c r="B24" s="3" t="s">
        <v>12</v>
      </c>
      <c r="C24" s="12">
        <f>C26</f>
        <v>7000</v>
      </c>
      <c r="D24" s="12"/>
      <c r="E24" s="12">
        <f t="shared" si="0"/>
        <v>7000</v>
      </c>
      <c r="F24" s="23">
        <f t="shared" si="1"/>
        <v>7413</v>
      </c>
      <c r="G24" s="23"/>
      <c r="H24" s="23">
        <f t="shared" si="2"/>
        <v>7413</v>
      </c>
      <c r="I24" s="23">
        <f t="shared" si="3"/>
        <v>7783.65</v>
      </c>
      <c r="J24" s="23"/>
      <c r="K24" s="23">
        <f t="shared" si="4"/>
        <v>7783.65</v>
      </c>
    </row>
    <row r="25" spans="1:11" ht="15.75">
      <c r="A25" s="2">
        <v>22010000</v>
      </c>
      <c r="B25" s="22" t="s">
        <v>54</v>
      </c>
      <c r="C25" s="12">
        <f>C26</f>
        <v>7000</v>
      </c>
      <c r="D25" s="12"/>
      <c r="E25" s="12">
        <f t="shared" si="0"/>
        <v>7000</v>
      </c>
      <c r="F25" s="23">
        <f t="shared" si="1"/>
        <v>7413</v>
      </c>
      <c r="G25" s="23"/>
      <c r="H25" s="23">
        <f t="shared" si="2"/>
        <v>7413</v>
      </c>
      <c r="I25" s="23">
        <f t="shared" si="3"/>
        <v>7783.65</v>
      </c>
      <c r="J25" s="23"/>
      <c r="K25" s="23">
        <f t="shared" si="4"/>
        <v>7783.65</v>
      </c>
    </row>
    <row r="26" spans="1:11" ht="47.25" customHeight="1" hidden="1">
      <c r="A26" s="4">
        <v>22010300</v>
      </c>
      <c r="B26" s="5" t="s">
        <v>55</v>
      </c>
      <c r="C26" s="13">
        <v>7000</v>
      </c>
      <c r="D26" s="13"/>
      <c r="E26" s="13">
        <f t="shared" si="0"/>
        <v>7000</v>
      </c>
      <c r="F26" s="23">
        <f t="shared" si="1"/>
        <v>7413</v>
      </c>
      <c r="G26" s="24"/>
      <c r="H26" s="24">
        <f t="shared" si="2"/>
        <v>7413</v>
      </c>
      <c r="I26" s="23">
        <f t="shared" si="3"/>
        <v>7783.65</v>
      </c>
      <c r="J26" s="24"/>
      <c r="K26" s="24">
        <f t="shared" si="4"/>
        <v>7783.65</v>
      </c>
    </row>
    <row r="27" spans="1:11" ht="15.75">
      <c r="A27" s="2">
        <v>24000000</v>
      </c>
      <c r="B27" s="3" t="s">
        <v>13</v>
      </c>
      <c r="C27" s="12">
        <f>C29</f>
        <v>21000</v>
      </c>
      <c r="D27" s="12">
        <f>D29</f>
        <v>0</v>
      </c>
      <c r="E27" s="12">
        <f t="shared" si="0"/>
        <v>21000</v>
      </c>
      <c r="F27" s="23">
        <f t="shared" si="1"/>
        <v>22239</v>
      </c>
      <c r="G27" s="23">
        <f>G29</f>
        <v>0</v>
      </c>
      <c r="H27" s="23">
        <f t="shared" si="2"/>
        <v>22239</v>
      </c>
      <c r="I27" s="23">
        <f t="shared" si="3"/>
        <v>23350.95</v>
      </c>
      <c r="J27" s="23">
        <f>J29</f>
        <v>0</v>
      </c>
      <c r="K27" s="23">
        <f t="shared" si="4"/>
        <v>23350.95</v>
      </c>
    </row>
    <row r="28" spans="1:11" ht="63" customHeight="1" hidden="1">
      <c r="A28" s="4">
        <v>24030000</v>
      </c>
      <c r="B28" s="5" t="s">
        <v>14</v>
      </c>
      <c r="C28" s="13"/>
      <c r="D28" s="13" t="s">
        <v>7</v>
      </c>
      <c r="E28" s="13" t="e">
        <f t="shared" si="0"/>
        <v>#VALUE!</v>
      </c>
      <c r="F28" s="23">
        <f t="shared" si="1"/>
        <v>0</v>
      </c>
      <c r="G28" s="24" t="s">
        <v>7</v>
      </c>
      <c r="H28" s="24" t="e">
        <f t="shared" si="2"/>
        <v>#VALUE!</v>
      </c>
      <c r="I28" s="23">
        <f t="shared" si="3"/>
        <v>0</v>
      </c>
      <c r="J28" s="24" t="s">
        <v>7</v>
      </c>
      <c r="K28" s="24" t="e">
        <f t="shared" si="4"/>
        <v>#VALUE!</v>
      </c>
    </row>
    <row r="29" spans="1:11" ht="15.75" customHeight="1" hidden="1">
      <c r="A29" s="4">
        <v>24060000</v>
      </c>
      <c r="B29" s="5" t="s">
        <v>15</v>
      </c>
      <c r="C29" s="14">
        <f>C30</f>
        <v>21000</v>
      </c>
      <c r="D29" s="13">
        <f>D31</f>
        <v>0</v>
      </c>
      <c r="E29" s="13">
        <f t="shared" si="0"/>
        <v>21000</v>
      </c>
      <c r="F29" s="23">
        <f t="shared" si="1"/>
        <v>22239</v>
      </c>
      <c r="G29" s="24">
        <f>G31</f>
        <v>0</v>
      </c>
      <c r="H29" s="24">
        <f t="shared" si="2"/>
        <v>22239</v>
      </c>
      <c r="I29" s="23">
        <f t="shared" si="3"/>
        <v>23350.95</v>
      </c>
      <c r="J29" s="24">
        <f>J31</f>
        <v>0</v>
      </c>
      <c r="K29" s="24">
        <f t="shared" si="4"/>
        <v>23350.95</v>
      </c>
    </row>
    <row r="30" spans="1:11" ht="15.75" customHeight="1" hidden="1">
      <c r="A30" s="4">
        <v>24060300</v>
      </c>
      <c r="B30" s="5" t="s">
        <v>15</v>
      </c>
      <c r="C30" s="14">
        <v>21000</v>
      </c>
      <c r="D30" s="13"/>
      <c r="E30" s="13">
        <f t="shared" si="0"/>
        <v>21000</v>
      </c>
      <c r="F30" s="23">
        <f t="shared" si="1"/>
        <v>22239</v>
      </c>
      <c r="G30" s="24"/>
      <c r="H30" s="24">
        <f t="shared" si="2"/>
        <v>22239</v>
      </c>
      <c r="I30" s="23">
        <f t="shared" si="3"/>
        <v>23350.95</v>
      </c>
      <c r="J30" s="24"/>
      <c r="K30" s="24">
        <f t="shared" si="4"/>
        <v>23350.95</v>
      </c>
    </row>
    <row r="31" spans="1:11" ht="63" customHeight="1" hidden="1">
      <c r="A31" s="4">
        <v>24062100</v>
      </c>
      <c r="B31" s="5" t="s">
        <v>29</v>
      </c>
      <c r="C31" s="13"/>
      <c r="D31" s="13"/>
      <c r="E31" s="13">
        <f aca="true" t="shared" si="5" ref="E31:E69">C31+D31</f>
        <v>0</v>
      </c>
      <c r="F31" s="23">
        <f t="shared" si="1"/>
        <v>0</v>
      </c>
      <c r="G31" s="24"/>
      <c r="H31" s="24">
        <f t="shared" si="2"/>
        <v>0</v>
      </c>
      <c r="I31" s="23">
        <f t="shared" si="3"/>
        <v>0</v>
      </c>
      <c r="J31" s="24"/>
      <c r="K31" s="24">
        <f t="shared" si="4"/>
        <v>0</v>
      </c>
    </row>
    <row r="32" spans="1:11" ht="31.5" customHeight="1" hidden="1">
      <c r="A32" s="4">
        <v>24110600</v>
      </c>
      <c r="B32" s="5" t="s">
        <v>17</v>
      </c>
      <c r="C32" s="13"/>
      <c r="D32" s="13"/>
      <c r="E32" s="13">
        <f t="shared" si="5"/>
        <v>0</v>
      </c>
      <c r="F32" s="23">
        <f t="shared" si="1"/>
        <v>0</v>
      </c>
      <c r="G32" s="24"/>
      <c r="H32" s="24">
        <f t="shared" si="2"/>
        <v>0</v>
      </c>
      <c r="I32" s="23">
        <f t="shared" si="3"/>
        <v>0</v>
      </c>
      <c r="J32" s="24"/>
      <c r="K32" s="24">
        <f t="shared" si="4"/>
        <v>0</v>
      </c>
    </row>
    <row r="33" spans="1:11" ht="47.25" customHeight="1" hidden="1">
      <c r="A33" s="4">
        <v>24110700</v>
      </c>
      <c r="B33" s="5" t="s">
        <v>18</v>
      </c>
      <c r="C33" s="13"/>
      <c r="D33" s="13" t="s">
        <v>7</v>
      </c>
      <c r="E33" s="13" t="e">
        <f t="shared" si="5"/>
        <v>#VALUE!</v>
      </c>
      <c r="F33" s="23">
        <f t="shared" si="1"/>
        <v>0</v>
      </c>
      <c r="G33" s="24" t="s">
        <v>7</v>
      </c>
      <c r="H33" s="24" t="e">
        <f t="shared" si="2"/>
        <v>#VALUE!</v>
      </c>
      <c r="I33" s="23">
        <f t="shared" si="3"/>
        <v>0</v>
      </c>
      <c r="J33" s="24" t="s">
        <v>7</v>
      </c>
      <c r="K33" s="24" t="e">
        <f t="shared" si="4"/>
        <v>#VALUE!</v>
      </c>
    </row>
    <row r="34" spans="1:11" ht="15.75">
      <c r="A34" s="2">
        <v>25000000</v>
      </c>
      <c r="B34" s="3" t="s">
        <v>19</v>
      </c>
      <c r="C34" s="12"/>
      <c r="D34" s="12">
        <f>D35</f>
        <v>355525</v>
      </c>
      <c r="E34" s="12">
        <f t="shared" si="5"/>
        <v>355525</v>
      </c>
      <c r="F34" s="23">
        <f t="shared" si="1"/>
        <v>0</v>
      </c>
      <c r="G34" s="23">
        <f>G35</f>
        <v>376500.975</v>
      </c>
      <c r="H34" s="23">
        <f t="shared" si="2"/>
        <v>376500.975</v>
      </c>
      <c r="I34" s="23">
        <f t="shared" si="3"/>
        <v>0</v>
      </c>
      <c r="J34" s="23">
        <f>J35</f>
        <v>395326.02375</v>
      </c>
      <c r="K34" s="23">
        <f t="shared" si="4"/>
        <v>395326.02375</v>
      </c>
    </row>
    <row r="35" spans="1:11" ht="15.75" customHeight="1">
      <c r="A35" s="2">
        <v>25010000</v>
      </c>
      <c r="B35" s="3" t="s">
        <v>30</v>
      </c>
      <c r="C35" s="12"/>
      <c r="D35" s="18">
        <f>SUM(D36:D39)</f>
        <v>355525</v>
      </c>
      <c r="E35" s="12">
        <f t="shared" si="5"/>
        <v>355525</v>
      </c>
      <c r="F35" s="23">
        <f t="shared" si="1"/>
        <v>0</v>
      </c>
      <c r="G35" s="25">
        <f>D35*105.9/100</f>
        <v>376500.975</v>
      </c>
      <c r="H35" s="23">
        <f t="shared" si="2"/>
        <v>376500.975</v>
      </c>
      <c r="I35" s="23">
        <f t="shared" si="3"/>
        <v>0</v>
      </c>
      <c r="J35" s="25">
        <f>G35*105/100</f>
        <v>395326.02375</v>
      </c>
      <c r="K35" s="23">
        <f t="shared" si="4"/>
        <v>395326.02375</v>
      </c>
    </row>
    <row r="36" spans="1:11" ht="31.5" customHeight="1" hidden="1">
      <c r="A36" s="4">
        <v>25010100</v>
      </c>
      <c r="B36" s="8" t="s">
        <v>63</v>
      </c>
      <c r="C36" s="13"/>
      <c r="D36" s="14">
        <v>76332</v>
      </c>
      <c r="E36" s="13">
        <f t="shared" si="5"/>
        <v>76332</v>
      </c>
      <c r="F36" s="23">
        <f t="shared" si="1"/>
        <v>0</v>
      </c>
      <c r="G36" s="26">
        <v>76332</v>
      </c>
      <c r="H36" s="24">
        <f t="shared" si="2"/>
        <v>76332</v>
      </c>
      <c r="I36" s="23">
        <f t="shared" si="3"/>
        <v>0</v>
      </c>
      <c r="J36" s="26">
        <v>76332</v>
      </c>
      <c r="K36" s="24">
        <f t="shared" si="4"/>
        <v>76332</v>
      </c>
    </row>
    <row r="37" spans="1:11" ht="32.25" customHeight="1" hidden="1">
      <c r="A37" s="4">
        <v>25010200</v>
      </c>
      <c r="B37" s="8" t="s">
        <v>64</v>
      </c>
      <c r="C37" s="13"/>
      <c r="D37" s="14">
        <v>238902</v>
      </c>
      <c r="E37" s="13">
        <f t="shared" si="5"/>
        <v>238902</v>
      </c>
      <c r="F37" s="23">
        <f t="shared" si="1"/>
        <v>0</v>
      </c>
      <c r="G37" s="26">
        <v>238902</v>
      </c>
      <c r="H37" s="24">
        <f t="shared" si="2"/>
        <v>238902</v>
      </c>
      <c r="I37" s="23">
        <f t="shared" si="3"/>
        <v>0</v>
      </c>
      <c r="J37" s="26">
        <v>238902</v>
      </c>
      <c r="K37" s="24">
        <f t="shared" si="4"/>
        <v>238902</v>
      </c>
    </row>
    <row r="38" spans="1:11" ht="15.75" customHeight="1" hidden="1">
      <c r="A38" s="4">
        <v>25010300</v>
      </c>
      <c r="B38" s="8" t="s">
        <v>31</v>
      </c>
      <c r="C38" s="13"/>
      <c r="D38" s="14">
        <v>39251</v>
      </c>
      <c r="E38" s="13">
        <f t="shared" si="5"/>
        <v>39251</v>
      </c>
      <c r="F38" s="23">
        <f t="shared" si="1"/>
        <v>0</v>
      </c>
      <c r="G38" s="26">
        <v>39251</v>
      </c>
      <c r="H38" s="24">
        <f t="shared" si="2"/>
        <v>39251</v>
      </c>
      <c r="I38" s="23">
        <f t="shared" si="3"/>
        <v>0</v>
      </c>
      <c r="J38" s="26">
        <v>39251</v>
      </c>
      <c r="K38" s="24">
        <f t="shared" si="4"/>
        <v>39251</v>
      </c>
    </row>
    <row r="39" spans="1:11" ht="47.25" customHeight="1" hidden="1">
      <c r="A39" s="4">
        <v>25010400</v>
      </c>
      <c r="B39" s="8" t="s">
        <v>65</v>
      </c>
      <c r="C39" s="13"/>
      <c r="D39" s="14">
        <v>1040</v>
      </c>
      <c r="E39" s="13">
        <f t="shared" si="5"/>
        <v>1040</v>
      </c>
      <c r="F39" s="23">
        <f t="shared" si="1"/>
        <v>0</v>
      </c>
      <c r="G39" s="26">
        <v>1040</v>
      </c>
      <c r="H39" s="24">
        <f t="shared" si="2"/>
        <v>1040</v>
      </c>
      <c r="I39" s="23">
        <f t="shared" si="3"/>
        <v>0</v>
      </c>
      <c r="J39" s="26">
        <v>1040</v>
      </c>
      <c r="K39" s="24">
        <f t="shared" si="4"/>
        <v>1040</v>
      </c>
    </row>
    <row r="40" spans="1:11" ht="15.75" customHeight="1" hidden="1">
      <c r="A40" s="2">
        <v>30000000</v>
      </c>
      <c r="B40" s="3" t="s">
        <v>20</v>
      </c>
      <c r="C40" s="12"/>
      <c r="D40" s="12">
        <f>D41+D43</f>
        <v>0</v>
      </c>
      <c r="E40" s="13">
        <f t="shared" si="5"/>
        <v>0</v>
      </c>
      <c r="F40" s="23">
        <f t="shared" si="1"/>
        <v>0</v>
      </c>
      <c r="G40" s="23">
        <f>G41+G43</f>
        <v>0</v>
      </c>
      <c r="H40" s="24">
        <f t="shared" si="2"/>
        <v>0</v>
      </c>
      <c r="I40" s="23">
        <f t="shared" si="3"/>
        <v>0</v>
      </c>
      <c r="J40" s="23">
        <f>J41+J43</f>
        <v>0</v>
      </c>
      <c r="K40" s="24">
        <f t="shared" si="4"/>
        <v>0</v>
      </c>
    </row>
    <row r="41" spans="1:11" ht="31.5" customHeight="1" hidden="1">
      <c r="A41" s="2">
        <v>31000000</v>
      </c>
      <c r="B41" s="3" t="s">
        <v>21</v>
      </c>
      <c r="C41" s="12"/>
      <c r="D41" s="12">
        <f>D42</f>
        <v>0</v>
      </c>
      <c r="E41" s="13">
        <f t="shared" si="5"/>
        <v>0</v>
      </c>
      <c r="F41" s="23">
        <f t="shared" si="1"/>
        <v>0</v>
      </c>
      <c r="G41" s="23">
        <f>G42</f>
        <v>0</v>
      </c>
      <c r="H41" s="24">
        <f t="shared" si="2"/>
        <v>0</v>
      </c>
      <c r="I41" s="23">
        <f t="shared" si="3"/>
        <v>0</v>
      </c>
      <c r="J41" s="23">
        <f>J42</f>
        <v>0</v>
      </c>
      <c r="K41" s="24">
        <f t="shared" si="4"/>
        <v>0</v>
      </c>
    </row>
    <row r="42" spans="1:11" ht="47.25" customHeight="1" hidden="1">
      <c r="A42" s="4">
        <v>31030000</v>
      </c>
      <c r="B42" s="5" t="s">
        <v>22</v>
      </c>
      <c r="C42" s="13"/>
      <c r="D42" s="13"/>
      <c r="E42" s="13">
        <f t="shared" si="5"/>
        <v>0</v>
      </c>
      <c r="F42" s="23">
        <f t="shared" si="1"/>
        <v>0</v>
      </c>
      <c r="G42" s="24"/>
      <c r="H42" s="24">
        <f t="shared" si="2"/>
        <v>0</v>
      </c>
      <c r="I42" s="23">
        <f t="shared" si="3"/>
        <v>0</v>
      </c>
      <c r="J42" s="24"/>
      <c r="K42" s="24">
        <f t="shared" si="4"/>
        <v>0</v>
      </c>
    </row>
    <row r="43" spans="1:11" ht="31.5" customHeight="1" hidden="1">
      <c r="A43" s="2">
        <v>33000000</v>
      </c>
      <c r="B43" s="3" t="s">
        <v>23</v>
      </c>
      <c r="C43" s="12"/>
      <c r="D43" s="12">
        <f>D44</f>
        <v>0</v>
      </c>
      <c r="E43" s="13">
        <f t="shared" si="5"/>
        <v>0</v>
      </c>
      <c r="F43" s="23">
        <f t="shared" si="1"/>
        <v>0</v>
      </c>
      <c r="G43" s="23">
        <f>G44</f>
        <v>0</v>
      </c>
      <c r="H43" s="24">
        <f t="shared" si="2"/>
        <v>0</v>
      </c>
      <c r="I43" s="23">
        <f t="shared" si="3"/>
        <v>0</v>
      </c>
      <c r="J43" s="23">
        <f>J44</f>
        <v>0</v>
      </c>
      <c r="K43" s="24">
        <f t="shared" si="4"/>
        <v>0</v>
      </c>
    </row>
    <row r="44" spans="1:11" ht="15.75" customHeight="1" hidden="1">
      <c r="A44" s="4">
        <v>33010000</v>
      </c>
      <c r="B44" s="5" t="s">
        <v>24</v>
      </c>
      <c r="C44" s="13"/>
      <c r="D44" s="13"/>
      <c r="E44" s="13">
        <f t="shared" si="5"/>
        <v>0</v>
      </c>
      <c r="F44" s="23">
        <f t="shared" si="1"/>
        <v>0</v>
      </c>
      <c r="G44" s="24"/>
      <c r="H44" s="24">
        <f t="shared" si="2"/>
        <v>0</v>
      </c>
      <c r="I44" s="23">
        <f t="shared" si="3"/>
        <v>0</v>
      </c>
      <c r="J44" s="24"/>
      <c r="K44" s="24">
        <f t="shared" si="4"/>
        <v>0</v>
      </c>
    </row>
    <row r="45" spans="1:11" ht="15.75" customHeight="1" hidden="1">
      <c r="A45" s="4" t="s">
        <v>16</v>
      </c>
      <c r="B45" s="5" t="s">
        <v>16</v>
      </c>
      <c r="C45" s="13"/>
      <c r="D45" s="13"/>
      <c r="E45" s="13">
        <f t="shared" si="5"/>
        <v>0</v>
      </c>
      <c r="F45" s="23">
        <f t="shared" si="1"/>
        <v>0</v>
      </c>
      <c r="G45" s="24"/>
      <c r="H45" s="24">
        <f t="shared" si="2"/>
        <v>0</v>
      </c>
      <c r="I45" s="23">
        <f t="shared" si="3"/>
        <v>0</v>
      </c>
      <c r="J45" s="24"/>
      <c r="K45" s="24">
        <f t="shared" si="4"/>
        <v>0</v>
      </c>
    </row>
    <row r="46" spans="1:11" ht="15.75">
      <c r="A46" s="2">
        <v>30000000</v>
      </c>
      <c r="B46" s="11" t="s">
        <v>20</v>
      </c>
      <c r="C46" s="12">
        <f>C47</f>
        <v>3200</v>
      </c>
      <c r="D46" s="12"/>
      <c r="E46" s="12">
        <f t="shared" si="5"/>
        <v>3200</v>
      </c>
      <c r="F46" s="23">
        <f t="shared" si="1"/>
        <v>3388.8</v>
      </c>
      <c r="G46" s="23"/>
      <c r="H46" s="23">
        <f t="shared" si="2"/>
        <v>3388.8</v>
      </c>
      <c r="I46" s="23">
        <f t="shared" si="3"/>
        <v>3558.24</v>
      </c>
      <c r="J46" s="23"/>
      <c r="K46" s="23">
        <f t="shared" si="4"/>
        <v>3558.24</v>
      </c>
    </row>
    <row r="47" spans="1:11" ht="18" customHeight="1" hidden="1">
      <c r="A47" s="4">
        <v>31000000</v>
      </c>
      <c r="B47" s="5" t="s">
        <v>39</v>
      </c>
      <c r="C47" s="13">
        <f>C48</f>
        <v>3200</v>
      </c>
      <c r="D47" s="13"/>
      <c r="E47" s="13">
        <f t="shared" si="5"/>
        <v>3200</v>
      </c>
      <c r="F47" s="23">
        <f t="shared" si="1"/>
        <v>3388.8</v>
      </c>
      <c r="G47" s="24"/>
      <c r="H47" s="24">
        <f t="shared" si="2"/>
        <v>3388.8</v>
      </c>
      <c r="I47" s="23">
        <f t="shared" si="3"/>
        <v>3558.24</v>
      </c>
      <c r="J47" s="24"/>
      <c r="K47" s="24">
        <f t="shared" si="4"/>
        <v>3558.24</v>
      </c>
    </row>
    <row r="48" spans="1:11" ht="54" customHeight="1">
      <c r="A48" s="4">
        <v>31010200</v>
      </c>
      <c r="B48" s="8" t="s">
        <v>41</v>
      </c>
      <c r="C48" s="13">
        <v>3200</v>
      </c>
      <c r="D48" s="13"/>
      <c r="E48" s="13">
        <f t="shared" si="5"/>
        <v>3200</v>
      </c>
      <c r="F48" s="23">
        <f t="shared" si="1"/>
        <v>3388.8</v>
      </c>
      <c r="G48" s="24"/>
      <c r="H48" s="24">
        <f t="shared" si="2"/>
        <v>3388.8</v>
      </c>
      <c r="I48" s="23">
        <f t="shared" si="3"/>
        <v>3558.24</v>
      </c>
      <c r="J48" s="24"/>
      <c r="K48" s="24">
        <f t="shared" si="4"/>
        <v>3558.24</v>
      </c>
    </row>
    <row r="49" spans="1:11" ht="15.75">
      <c r="A49" s="2"/>
      <c r="B49" s="3" t="s">
        <v>37</v>
      </c>
      <c r="C49" s="12">
        <f>C10+C21+C46</f>
        <v>7714543</v>
      </c>
      <c r="D49" s="12">
        <f>D10+D21</f>
        <v>355525</v>
      </c>
      <c r="E49" s="12">
        <f t="shared" si="5"/>
        <v>8070068</v>
      </c>
      <c r="F49" s="23">
        <f t="shared" si="1"/>
        <v>8169701.0370000005</v>
      </c>
      <c r="G49" s="23">
        <f>G10+G21</f>
        <v>376500.975</v>
      </c>
      <c r="H49" s="23">
        <f t="shared" si="2"/>
        <v>8546202.012</v>
      </c>
      <c r="I49" s="23">
        <f t="shared" si="3"/>
        <v>8578186.088849999</v>
      </c>
      <c r="J49" s="23">
        <f>J10+J21</f>
        <v>395326.02375</v>
      </c>
      <c r="K49" s="23">
        <f t="shared" si="4"/>
        <v>8973512.112599999</v>
      </c>
    </row>
    <row r="50" spans="1:11" ht="15.75">
      <c r="A50" s="2">
        <v>40000000</v>
      </c>
      <c r="B50" s="11" t="s">
        <v>44</v>
      </c>
      <c r="C50" s="12">
        <f>C51</f>
        <v>67393982.6</v>
      </c>
      <c r="D50" s="12">
        <f>D51</f>
        <v>501700</v>
      </c>
      <c r="E50" s="12">
        <f t="shared" si="5"/>
        <v>67895682.6</v>
      </c>
      <c r="F50" s="23">
        <f t="shared" si="1"/>
        <v>71370227.5734</v>
      </c>
      <c r="G50" s="23">
        <f>G51</f>
        <v>531300.3</v>
      </c>
      <c r="H50" s="23">
        <f t="shared" si="2"/>
        <v>71901527.8734</v>
      </c>
      <c r="I50" s="23">
        <f t="shared" si="3"/>
        <v>74938738.95207001</v>
      </c>
      <c r="J50" s="23">
        <f>J51</f>
        <v>557865.3150000001</v>
      </c>
      <c r="K50" s="23">
        <f t="shared" si="4"/>
        <v>75496604.26707001</v>
      </c>
    </row>
    <row r="51" spans="1:11" ht="15.75">
      <c r="A51" s="2">
        <v>41000000</v>
      </c>
      <c r="B51" s="3" t="s">
        <v>25</v>
      </c>
      <c r="C51" s="12">
        <f>C54+C58+C52</f>
        <v>67393982.6</v>
      </c>
      <c r="D51" s="12">
        <f>D54+D58+D52</f>
        <v>501700</v>
      </c>
      <c r="E51" s="12">
        <f t="shared" si="5"/>
        <v>67895682.6</v>
      </c>
      <c r="F51" s="23">
        <f t="shared" si="1"/>
        <v>71370227.5734</v>
      </c>
      <c r="G51" s="23">
        <f>G54+G58+G52</f>
        <v>531300.3</v>
      </c>
      <c r="H51" s="23">
        <f t="shared" si="2"/>
        <v>71901527.8734</v>
      </c>
      <c r="I51" s="23">
        <f t="shared" si="3"/>
        <v>74938738.95207001</v>
      </c>
      <c r="J51" s="23">
        <f>J54+J58+J52</f>
        <v>557865.3150000001</v>
      </c>
      <c r="K51" s="23">
        <f t="shared" si="4"/>
        <v>75496604.26707001</v>
      </c>
    </row>
    <row r="52" spans="1:11" ht="15.75">
      <c r="A52" s="2">
        <v>41010000</v>
      </c>
      <c r="B52" s="3" t="s">
        <v>42</v>
      </c>
      <c r="C52" s="12">
        <f>C53</f>
        <v>139605</v>
      </c>
      <c r="D52" s="12"/>
      <c r="E52" s="12">
        <f t="shared" si="5"/>
        <v>139605</v>
      </c>
      <c r="F52" s="23">
        <f t="shared" si="1"/>
        <v>147841.695</v>
      </c>
      <c r="G52" s="23"/>
      <c r="H52" s="23">
        <f t="shared" si="2"/>
        <v>147841.695</v>
      </c>
      <c r="I52" s="23">
        <f t="shared" si="3"/>
        <v>155233.77975000002</v>
      </c>
      <c r="J52" s="23"/>
      <c r="K52" s="23">
        <f t="shared" si="4"/>
        <v>155233.77975000002</v>
      </c>
    </row>
    <row r="53" spans="1:11" ht="80.25" customHeight="1" hidden="1">
      <c r="A53" s="4">
        <v>41010600</v>
      </c>
      <c r="B53" s="8" t="s">
        <v>43</v>
      </c>
      <c r="C53" s="13">
        <v>139605</v>
      </c>
      <c r="D53" s="13"/>
      <c r="E53" s="13">
        <f t="shared" si="5"/>
        <v>139605</v>
      </c>
      <c r="F53" s="23">
        <f t="shared" si="1"/>
        <v>147841.695</v>
      </c>
      <c r="G53" s="24"/>
      <c r="H53" s="24">
        <f t="shared" si="2"/>
        <v>147841.695</v>
      </c>
      <c r="I53" s="23">
        <f t="shared" si="3"/>
        <v>155233.77975000002</v>
      </c>
      <c r="J53" s="24"/>
      <c r="K53" s="24">
        <f t="shared" si="4"/>
        <v>155233.77975000002</v>
      </c>
    </row>
    <row r="54" spans="1:11" ht="15.75">
      <c r="A54" s="2">
        <v>41020000</v>
      </c>
      <c r="B54" s="3" t="s">
        <v>26</v>
      </c>
      <c r="C54" s="12">
        <f>C55+C56+C57</f>
        <v>42109300</v>
      </c>
      <c r="D54" s="12">
        <f>D55+D56+D57</f>
        <v>0</v>
      </c>
      <c r="E54" s="12">
        <f t="shared" si="5"/>
        <v>42109300</v>
      </c>
      <c r="F54" s="23">
        <f t="shared" si="1"/>
        <v>44593748.7</v>
      </c>
      <c r="G54" s="23">
        <f>G55+G56+G57</f>
        <v>0</v>
      </c>
      <c r="H54" s="23">
        <f t="shared" si="2"/>
        <v>44593748.7</v>
      </c>
      <c r="I54" s="23">
        <f t="shared" si="3"/>
        <v>46823436.135</v>
      </c>
      <c r="J54" s="23">
        <f>J55+J56+J57</f>
        <v>0</v>
      </c>
      <c r="K54" s="23">
        <f t="shared" si="4"/>
        <v>46823436.135</v>
      </c>
    </row>
    <row r="55" spans="1:11" ht="31.5" customHeight="1" hidden="1">
      <c r="A55" s="4">
        <v>41020100</v>
      </c>
      <c r="B55" s="8" t="s">
        <v>62</v>
      </c>
      <c r="C55" s="13">
        <v>41888800</v>
      </c>
      <c r="D55" s="13"/>
      <c r="E55" s="13">
        <f t="shared" si="5"/>
        <v>41888800</v>
      </c>
      <c r="F55" s="23">
        <f t="shared" si="1"/>
        <v>44360239.2</v>
      </c>
      <c r="G55" s="24"/>
      <c r="H55" s="24">
        <f t="shared" si="2"/>
        <v>44360239.2</v>
      </c>
      <c r="I55" s="23">
        <f t="shared" si="3"/>
        <v>46578251.16</v>
      </c>
      <c r="J55" s="24"/>
      <c r="K55" s="24">
        <f t="shared" si="4"/>
        <v>46578251.16</v>
      </c>
    </row>
    <row r="56" spans="1:11" ht="47.25" customHeight="1" hidden="1">
      <c r="A56" s="4">
        <v>41020600</v>
      </c>
      <c r="B56" s="8" t="s">
        <v>32</v>
      </c>
      <c r="C56" s="13">
        <v>220500</v>
      </c>
      <c r="D56" s="13"/>
      <c r="E56" s="13">
        <f t="shared" si="5"/>
        <v>220500</v>
      </c>
      <c r="F56" s="23">
        <f t="shared" si="1"/>
        <v>233509.5</v>
      </c>
      <c r="G56" s="24"/>
      <c r="H56" s="24">
        <f t="shared" si="2"/>
        <v>233509.5</v>
      </c>
      <c r="I56" s="23">
        <f t="shared" si="3"/>
        <v>245184.975</v>
      </c>
      <c r="J56" s="24"/>
      <c r="K56" s="24">
        <f t="shared" si="4"/>
        <v>245184.975</v>
      </c>
    </row>
    <row r="57" spans="1:11" ht="15.75" customHeight="1" hidden="1">
      <c r="A57" s="4">
        <v>41020900</v>
      </c>
      <c r="B57" s="5" t="s">
        <v>33</v>
      </c>
      <c r="C57" s="13"/>
      <c r="D57" s="13"/>
      <c r="E57" s="13">
        <f t="shared" si="5"/>
        <v>0</v>
      </c>
      <c r="F57" s="23">
        <f t="shared" si="1"/>
        <v>0</v>
      </c>
      <c r="G57" s="24"/>
      <c r="H57" s="24">
        <f t="shared" si="2"/>
        <v>0</v>
      </c>
      <c r="I57" s="23">
        <f t="shared" si="3"/>
        <v>0</v>
      </c>
      <c r="J57" s="24"/>
      <c r="K57" s="24">
        <f t="shared" si="4"/>
        <v>0</v>
      </c>
    </row>
    <row r="58" spans="1:11" ht="15.75">
      <c r="A58" s="2">
        <v>41030000</v>
      </c>
      <c r="B58" s="3" t="s">
        <v>27</v>
      </c>
      <c r="C58" s="12">
        <f>SUM(C59:C68)</f>
        <v>25145077.6</v>
      </c>
      <c r="D58" s="12">
        <f>SUM(D59:D68)</f>
        <v>501700</v>
      </c>
      <c r="E58" s="12">
        <f t="shared" si="5"/>
        <v>25646777.6</v>
      </c>
      <c r="F58" s="23">
        <f t="shared" si="1"/>
        <v>26628637.178400002</v>
      </c>
      <c r="G58" s="23">
        <f>D58*105.9/100</f>
        <v>531300.3</v>
      </c>
      <c r="H58" s="23">
        <f t="shared" si="2"/>
        <v>27159937.478400003</v>
      </c>
      <c r="I58" s="23">
        <f t="shared" si="3"/>
        <v>27960069.037320003</v>
      </c>
      <c r="J58" s="23">
        <f>G58*105/100</f>
        <v>557865.3150000001</v>
      </c>
      <c r="K58" s="23">
        <f t="shared" si="4"/>
        <v>28517934.352320004</v>
      </c>
    </row>
    <row r="59" spans="1:11" ht="72.75" customHeight="1" hidden="1">
      <c r="A59" s="4">
        <v>41030600</v>
      </c>
      <c r="B59" s="9" t="s">
        <v>34</v>
      </c>
      <c r="C59" s="13">
        <v>17796600</v>
      </c>
      <c r="D59" s="13"/>
      <c r="E59" s="13">
        <f t="shared" si="5"/>
        <v>17796600</v>
      </c>
      <c r="F59" s="23">
        <f t="shared" si="1"/>
        <v>18846599.4</v>
      </c>
      <c r="G59" s="24"/>
      <c r="H59" s="24">
        <f t="shared" si="2"/>
        <v>18846599.4</v>
      </c>
      <c r="I59" s="23">
        <f t="shared" si="3"/>
        <v>19788929.369999997</v>
      </c>
      <c r="J59" s="24"/>
      <c r="K59" s="24">
        <f t="shared" si="4"/>
        <v>19788929.369999997</v>
      </c>
    </row>
    <row r="60" spans="1:11" ht="105" customHeight="1" hidden="1">
      <c r="A60" s="4">
        <v>41030800</v>
      </c>
      <c r="B60" s="9" t="s">
        <v>40</v>
      </c>
      <c r="C60" s="13">
        <v>2638300</v>
      </c>
      <c r="D60" s="13"/>
      <c r="E60" s="13">
        <f t="shared" si="5"/>
        <v>2638300</v>
      </c>
      <c r="F60" s="23">
        <f t="shared" si="1"/>
        <v>2793959.7</v>
      </c>
      <c r="G60" s="24"/>
      <c r="H60" s="24">
        <f t="shared" si="2"/>
        <v>2793959.7</v>
      </c>
      <c r="I60" s="23">
        <f t="shared" si="3"/>
        <v>2933657.685</v>
      </c>
      <c r="J60" s="24"/>
      <c r="K60" s="24">
        <f t="shared" si="4"/>
        <v>2933657.685</v>
      </c>
    </row>
    <row r="61" spans="1:11" ht="237.75" customHeight="1" hidden="1">
      <c r="A61" s="4">
        <v>41030900</v>
      </c>
      <c r="B61" s="9" t="s">
        <v>57</v>
      </c>
      <c r="C61" s="13">
        <v>849100</v>
      </c>
      <c r="D61" s="13"/>
      <c r="E61" s="13">
        <f t="shared" si="5"/>
        <v>849100</v>
      </c>
      <c r="F61" s="23">
        <f t="shared" si="1"/>
        <v>899196.9</v>
      </c>
      <c r="G61" s="24"/>
      <c r="H61" s="24">
        <f t="shared" si="2"/>
        <v>899196.9</v>
      </c>
      <c r="I61" s="23">
        <f t="shared" si="3"/>
        <v>944156.745</v>
      </c>
      <c r="J61" s="24"/>
      <c r="K61" s="24">
        <f t="shared" si="4"/>
        <v>944156.745</v>
      </c>
    </row>
    <row r="62" spans="1:11" ht="64.5" customHeight="1" hidden="1">
      <c r="A62" s="4">
        <v>41031000</v>
      </c>
      <c r="B62" s="9" t="s">
        <v>35</v>
      </c>
      <c r="C62" s="13">
        <v>1933000</v>
      </c>
      <c r="D62" s="13"/>
      <c r="E62" s="13">
        <f t="shared" si="5"/>
        <v>1933000</v>
      </c>
      <c r="F62" s="23">
        <f t="shared" si="1"/>
        <v>2047047</v>
      </c>
      <c r="G62" s="24"/>
      <c r="H62" s="24">
        <f t="shared" si="2"/>
        <v>2047047</v>
      </c>
      <c r="I62" s="23">
        <f t="shared" si="3"/>
        <v>2149399.35</v>
      </c>
      <c r="J62" s="24"/>
      <c r="K62" s="24">
        <f t="shared" si="4"/>
        <v>2149399.35</v>
      </c>
    </row>
    <row r="63" spans="1:11" ht="60" customHeight="1" hidden="1">
      <c r="A63" s="19">
        <v>41034400</v>
      </c>
      <c r="B63" s="20" t="s">
        <v>58</v>
      </c>
      <c r="C63" s="13"/>
      <c r="D63" s="13">
        <v>501700</v>
      </c>
      <c r="E63" s="13">
        <f t="shared" si="5"/>
        <v>501700</v>
      </c>
      <c r="F63" s="23">
        <f t="shared" si="1"/>
        <v>0</v>
      </c>
      <c r="G63" s="24">
        <v>501700</v>
      </c>
      <c r="H63" s="24">
        <f t="shared" si="2"/>
        <v>501700</v>
      </c>
      <c r="I63" s="23">
        <f t="shared" si="3"/>
        <v>0</v>
      </c>
      <c r="J63" s="24">
        <v>501700</v>
      </c>
      <c r="K63" s="24">
        <f t="shared" si="4"/>
        <v>501700</v>
      </c>
    </row>
    <row r="64" spans="1:11" ht="45" customHeight="1" hidden="1">
      <c r="A64" s="19">
        <v>41034500</v>
      </c>
      <c r="B64" s="20" t="s">
        <v>66</v>
      </c>
      <c r="C64" s="13">
        <v>1000000</v>
      </c>
      <c r="D64" s="13"/>
      <c r="E64" s="13">
        <f t="shared" si="5"/>
        <v>1000000</v>
      </c>
      <c r="F64" s="23">
        <f t="shared" si="1"/>
        <v>1059000</v>
      </c>
      <c r="G64" s="24"/>
      <c r="H64" s="24">
        <f t="shared" si="2"/>
        <v>1059000</v>
      </c>
      <c r="I64" s="23">
        <f t="shared" si="3"/>
        <v>1111950</v>
      </c>
      <c r="J64" s="24"/>
      <c r="K64" s="24">
        <f t="shared" si="4"/>
        <v>1111950</v>
      </c>
    </row>
    <row r="65" spans="1:11" ht="45" customHeight="1" hidden="1">
      <c r="A65" s="4">
        <v>41035200</v>
      </c>
      <c r="B65" s="9" t="s">
        <v>59</v>
      </c>
      <c r="C65" s="13">
        <v>139800</v>
      </c>
      <c r="D65" s="13"/>
      <c r="E65" s="13">
        <f t="shared" si="5"/>
        <v>139800</v>
      </c>
      <c r="F65" s="23">
        <f t="shared" si="1"/>
        <v>148048.2</v>
      </c>
      <c r="G65" s="24"/>
      <c r="H65" s="24">
        <f t="shared" si="2"/>
        <v>148048.2</v>
      </c>
      <c r="I65" s="23">
        <f t="shared" si="3"/>
        <v>155450.61000000002</v>
      </c>
      <c r="J65" s="24"/>
      <c r="K65" s="24">
        <f t="shared" si="4"/>
        <v>155450.61000000002</v>
      </c>
    </row>
    <row r="66" spans="1:11" ht="45" customHeight="1" hidden="1">
      <c r="A66" s="4">
        <v>41035600</v>
      </c>
      <c r="B66" s="9" t="s">
        <v>60</v>
      </c>
      <c r="C66" s="13">
        <v>4827.6</v>
      </c>
      <c r="D66" s="13"/>
      <c r="E66" s="13">
        <f t="shared" si="5"/>
        <v>4827.6</v>
      </c>
      <c r="F66" s="23">
        <f t="shared" si="1"/>
        <v>5112.428400000001</v>
      </c>
      <c r="G66" s="24"/>
      <c r="H66" s="24">
        <f t="shared" si="2"/>
        <v>5112.428400000001</v>
      </c>
      <c r="I66" s="23">
        <f t="shared" si="3"/>
        <v>5368.049820000001</v>
      </c>
      <c r="J66" s="24"/>
      <c r="K66" s="24">
        <f t="shared" si="4"/>
        <v>5368.049820000001</v>
      </c>
    </row>
    <row r="67" spans="1:11" ht="119.25" customHeight="1" hidden="1">
      <c r="A67" s="4">
        <v>41035800</v>
      </c>
      <c r="B67" s="9" t="s">
        <v>61</v>
      </c>
      <c r="C67" s="13">
        <v>783450</v>
      </c>
      <c r="D67" s="13"/>
      <c r="E67" s="13">
        <f t="shared" si="5"/>
        <v>783450</v>
      </c>
      <c r="F67" s="23">
        <f t="shared" si="1"/>
        <v>829673.55</v>
      </c>
      <c r="G67" s="24"/>
      <c r="H67" s="24">
        <f t="shared" si="2"/>
        <v>829673.55</v>
      </c>
      <c r="I67" s="23">
        <f t="shared" si="3"/>
        <v>871157.2275</v>
      </c>
      <c r="J67" s="24"/>
      <c r="K67" s="24">
        <f t="shared" si="4"/>
        <v>871157.2275</v>
      </c>
    </row>
    <row r="68" spans="1:11" ht="78" customHeight="1" hidden="1">
      <c r="A68" s="4">
        <v>41037000</v>
      </c>
      <c r="B68" s="9" t="s">
        <v>38</v>
      </c>
      <c r="C68" s="13"/>
      <c r="D68" s="13"/>
      <c r="E68" s="13">
        <f t="shared" si="5"/>
        <v>0</v>
      </c>
      <c r="F68" s="23">
        <f t="shared" si="1"/>
        <v>0</v>
      </c>
      <c r="G68" s="24"/>
      <c r="H68" s="24">
        <f t="shared" si="2"/>
        <v>0</v>
      </c>
      <c r="I68" s="23">
        <f t="shared" si="3"/>
        <v>0</v>
      </c>
      <c r="J68" s="24"/>
      <c r="K68" s="24">
        <f t="shared" si="4"/>
        <v>0</v>
      </c>
    </row>
    <row r="69" spans="1:11" ht="27" customHeight="1">
      <c r="A69" s="38" t="s">
        <v>28</v>
      </c>
      <c r="B69" s="39"/>
      <c r="C69" s="12">
        <f>C49+C50</f>
        <v>75108525.6</v>
      </c>
      <c r="D69" s="12">
        <f>D49+D50</f>
        <v>857225</v>
      </c>
      <c r="E69" s="13">
        <f t="shared" si="5"/>
        <v>75965750.6</v>
      </c>
      <c r="F69" s="23">
        <f t="shared" si="1"/>
        <v>79539928.6104</v>
      </c>
      <c r="G69" s="23">
        <f>G49+G50</f>
        <v>907801.275</v>
      </c>
      <c r="H69" s="23">
        <f t="shared" si="2"/>
        <v>80447729.88540001</v>
      </c>
      <c r="I69" s="23">
        <f t="shared" si="3"/>
        <v>83516925.04092</v>
      </c>
      <c r="J69" s="23">
        <f>J49+J50</f>
        <v>953191.3387500001</v>
      </c>
      <c r="K69" s="23">
        <f t="shared" si="4"/>
        <v>84470116.37967001</v>
      </c>
    </row>
    <row r="70" spans="1:5" ht="27" customHeight="1">
      <c r="A70" s="15"/>
      <c r="B70" s="15"/>
      <c r="C70" s="16"/>
      <c r="D70" s="16"/>
      <c r="E70" s="17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 hidden="1">
      <c r="A73" s="1"/>
      <c r="B73" s="1"/>
      <c r="C73" s="1"/>
      <c r="D73" s="1"/>
      <c r="E73" s="1"/>
    </row>
    <row r="75" spans="2:5" ht="12.75">
      <c r="B75" s="1"/>
      <c r="C75" s="1"/>
      <c r="D75" s="1"/>
      <c r="E75" s="1"/>
    </row>
  </sheetData>
  <mergeCells count="15">
    <mergeCell ref="A69:B69"/>
    <mergeCell ref="E8:E9"/>
    <mergeCell ref="C8:C9"/>
    <mergeCell ref="D8:D9"/>
    <mergeCell ref="A7:A9"/>
    <mergeCell ref="F7:H7"/>
    <mergeCell ref="I7:K7"/>
    <mergeCell ref="A5:K5"/>
    <mergeCell ref="B7:B9"/>
    <mergeCell ref="F8:F9"/>
    <mergeCell ref="H8:H9"/>
    <mergeCell ref="I8:I9"/>
    <mergeCell ref="K8:K9"/>
    <mergeCell ref="G8:G9"/>
    <mergeCell ref="J8:J9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74" r:id="rId1"/>
  <headerFooter alignWithMargins="0">
    <oddFooter>&amp;C&amp;P&amp;R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="75" zoomScaleNormal="75" workbookViewId="0" topLeftCell="F21">
      <selection activeCell="I50" sqref="I50"/>
    </sheetView>
  </sheetViews>
  <sheetFormatPr defaultColWidth="9.140625" defaultRowHeight="12.75"/>
  <cols>
    <col min="1" max="1" width="11.140625" style="0" bestFit="1" customWidth="1"/>
    <col min="2" max="2" width="78.8515625" style="0" customWidth="1"/>
    <col min="3" max="3" width="14.28125" style="0" hidden="1" customWidth="1"/>
    <col min="4" max="4" width="15.7109375" style="0" hidden="1" customWidth="1"/>
    <col min="5" max="5" width="16.421875" style="0" hidden="1" customWidth="1"/>
    <col min="6" max="6" width="12.8515625" style="0" customWidth="1"/>
    <col min="7" max="7" width="15.140625" style="0" customWidth="1"/>
    <col min="8" max="8" width="13.28125" style="0" customWidth="1"/>
    <col min="9" max="9" width="14.140625" style="0" customWidth="1"/>
    <col min="10" max="10" width="12.421875" style="0" customWidth="1"/>
    <col min="11" max="11" width="13.00390625" style="0" customWidth="1"/>
  </cols>
  <sheetData>
    <row r="1" spans="4:9" ht="15.75">
      <c r="D1" s="6"/>
      <c r="E1" s="1"/>
      <c r="H1" s="6" t="s">
        <v>73</v>
      </c>
      <c r="I1" s="6"/>
    </row>
    <row r="2" spans="4:9" ht="15.75">
      <c r="D2" s="6"/>
      <c r="E2" s="1"/>
      <c r="H2" s="6" t="s">
        <v>70</v>
      </c>
      <c r="I2" s="6"/>
    </row>
    <row r="3" spans="4:9" ht="15.75">
      <c r="D3" s="6"/>
      <c r="E3" s="1"/>
      <c r="H3" s="6" t="s">
        <v>45</v>
      </c>
      <c r="I3" s="6"/>
    </row>
    <row r="4" spans="4:5" ht="12.75">
      <c r="D4" s="1"/>
      <c r="E4" s="1"/>
    </row>
    <row r="5" spans="1:11" ht="22.5">
      <c r="A5" s="33" t="s">
        <v>71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ht="16.5" customHeight="1">
      <c r="K6" t="s">
        <v>72</v>
      </c>
    </row>
    <row r="7" spans="1:11" ht="15.75">
      <c r="A7" s="37" t="s">
        <v>1</v>
      </c>
      <c r="B7" s="34" t="s">
        <v>2</v>
      </c>
      <c r="E7" s="1" t="s">
        <v>0</v>
      </c>
      <c r="F7" s="42" t="s">
        <v>68</v>
      </c>
      <c r="G7" s="43"/>
      <c r="H7" s="44"/>
      <c r="I7" s="42" t="s">
        <v>67</v>
      </c>
      <c r="J7" s="43"/>
      <c r="K7" s="44"/>
    </row>
    <row r="8" spans="1:11" ht="14.25" customHeight="1">
      <c r="A8" s="37"/>
      <c r="B8" s="34"/>
      <c r="C8" s="40" t="s">
        <v>3</v>
      </c>
      <c r="D8" s="35" t="s">
        <v>4</v>
      </c>
      <c r="E8" s="37" t="s">
        <v>5</v>
      </c>
      <c r="F8" s="35" t="s">
        <v>3</v>
      </c>
      <c r="G8" s="35" t="s">
        <v>4</v>
      </c>
      <c r="H8" s="37" t="s">
        <v>5</v>
      </c>
      <c r="I8" s="35" t="s">
        <v>3</v>
      </c>
      <c r="J8" s="35" t="s">
        <v>4</v>
      </c>
      <c r="K8" s="37" t="s">
        <v>5</v>
      </c>
    </row>
    <row r="9" spans="1:11" ht="43.5" customHeight="1">
      <c r="A9" s="37"/>
      <c r="B9" s="34"/>
      <c r="C9" s="41"/>
      <c r="D9" s="36"/>
      <c r="E9" s="37"/>
      <c r="F9" s="36"/>
      <c r="G9" s="36"/>
      <c r="H9" s="37"/>
      <c r="I9" s="36"/>
      <c r="J9" s="36"/>
      <c r="K9" s="37"/>
    </row>
    <row r="10" spans="1:11" ht="15.75">
      <c r="A10" s="2">
        <v>10000000</v>
      </c>
      <c r="B10" s="11" t="s">
        <v>6</v>
      </c>
      <c r="C10" s="12">
        <f>C11</f>
        <v>7601012</v>
      </c>
      <c r="D10" s="12">
        <f>D11+D19</f>
        <v>0</v>
      </c>
      <c r="E10" s="12">
        <f>C10+D10</f>
        <v>7601012</v>
      </c>
      <c r="F10" s="27">
        <v>8049.5</v>
      </c>
      <c r="G10" s="27"/>
      <c r="H10" s="27">
        <f>F10+G10</f>
        <v>8049.5</v>
      </c>
      <c r="I10" s="27">
        <v>8451.9</v>
      </c>
      <c r="J10" s="27"/>
      <c r="K10" s="27">
        <f>I10+J10</f>
        <v>8451.9</v>
      </c>
    </row>
    <row r="11" spans="1:11" ht="31.5">
      <c r="A11" s="2">
        <v>11000000</v>
      </c>
      <c r="B11" s="10" t="s">
        <v>8</v>
      </c>
      <c r="C11" s="12">
        <f>C12+C19</f>
        <v>7601012</v>
      </c>
      <c r="D11" s="12"/>
      <c r="E11" s="12">
        <f aca="true" t="shared" si="0" ref="E11:E69">C11+D11</f>
        <v>7601012</v>
      </c>
      <c r="F11" s="27">
        <v>8049.5</v>
      </c>
      <c r="G11" s="27"/>
      <c r="H11" s="27">
        <f aca="true" t="shared" si="1" ref="H11:H69">F11+G11</f>
        <v>8049.5</v>
      </c>
      <c r="I11" s="27">
        <v>8451.9</v>
      </c>
      <c r="J11" s="27"/>
      <c r="K11" s="27">
        <f aca="true" t="shared" si="2" ref="K11:K69">I11+J11</f>
        <v>8451.9</v>
      </c>
    </row>
    <row r="12" spans="1:11" ht="15.75">
      <c r="A12" s="2">
        <v>11010000</v>
      </c>
      <c r="B12" s="21" t="s">
        <v>46</v>
      </c>
      <c r="C12" s="13">
        <f>C13+C14+C15+C16+C17+C18</f>
        <v>7561012</v>
      </c>
      <c r="D12" s="13"/>
      <c r="E12" s="13">
        <f t="shared" si="0"/>
        <v>7561012</v>
      </c>
      <c r="F12" s="27">
        <v>8007.1</v>
      </c>
      <c r="G12" s="27"/>
      <c r="H12" s="27">
        <f t="shared" si="1"/>
        <v>8007.1</v>
      </c>
      <c r="I12" s="27">
        <v>8407.4</v>
      </c>
      <c r="J12" s="27"/>
      <c r="K12" s="27">
        <f t="shared" si="2"/>
        <v>8407.4</v>
      </c>
    </row>
    <row r="13" spans="1:11" ht="15.75" customHeight="1" hidden="1">
      <c r="A13" s="4">
        <v>11010100</v>
      </c>
      <c r="B13" s="9" t="s">
        <v>47</v>
      </c>
      <c r="C13" s="13">
        <v>6429146</v>
      </c>
      <c r="D13" s="13"/>
      <c r="E13" s="13">
        <f t="shared" si="0"/>
        <v>6429146</v>
      </c>
      <c r="F13" s="27">
        <f>'29.12.2011'!F13/1000</f>
        <v>6808.465614000001</v>
      </c>
      <c r="G13" s="27"/>
      <c r="H13" s="27">
        <f t="shared" si="1"/>
        <v>6808.465614000001</v>
      </c>
      <c r="I13" s="27">
        <f>'29.12.2011'!I13/1000</f>
        <v>7148.888894700002</v>
      </c>
      <c r="J13" s="27"/>
      <c r="K13" s="27">
        <f t="shared" si="2"/>
        <v>7148.888894700002</v>
      </c>
    </row>
    <row r="14" spans="1:11" ht="47.25" customHeight="1" hidden="1">
      <c r="A14" s="4">
        <v>11010200</v>
      </c>
      <c r="B14" s="9" t="s">
        <v>48</v>
      </c>
      <c r="C14" s="13">
        <v>12360</v>
      </c>
      <c r="D14" s="13"/>
      <c r="E14" s="13">
        <f t="shared" si="0"/>
        <v>12360</v>
      </c>
      <c r="F14" s="27">
        <f>'29.12.2011'!F14/1000</f>
        <v>13.08924</v>
      </c>
      <c r="G14" s="27"/>
      <c r="H14" s="27">
        <f t="shared" si="1"/>
        <v>13.08924</v>
      </c>
      <c r="I14" s="27">
        <f>'29.12.2011'!I14/1000</f>
        <v>13.743701999999999</v>
      </c>
      <c r="J14" s="27"/>
      <c r="K14" s="27">
        <f t="shared" si="2"/>
        <v>13.743701999999999</v>
      </c>
    </row>
    <row r="15" spans="1:11" ht="27.75" customHeight="1" hidden="1">
      <c r="A15" s="4">
        <v>11010300</v>
      </c>
      <c r="B15" s="9" t="s">
        <v>49</v>
      </c>
      <c r="C15" s="13">
        <v>1765</v>
      </c>
      <c r="D15" s="13"/>
      <c r="E15" s="13">
        <f t="shared" si="0"/>
        <v>1765</v>
      </c>
      <c r="F15" s="27">
        <f>'29.12.2011'!F15/1000</f>
        <v>1.869135</v>
      </c>
      <c r="G15" s="27"/>
      <c r="H15" s="27">
        <f t="shared" si="1"/>
        <v>1.869135</v>
      </c>
      <c r="I15" s="27">
        <f>'29.12.2011'!I15/1000</f>
        <v>1.9625917499999999</v>
      </c>
      <c r="J15" s="27"/>
      <c r="K15" s="27">
        <f t="shared" si="2"/>
        <v>1.9625917499999999</v>
      </c>
    </row>
    <row r="16" spans="1:11" ht="45" customHeight="1" hidden="1">
      <c r="A16" s="4">
        <v>11011200</v>
      </c>
      <c r="B16" s="9" t="s">
        <v>50</v>
      </c>
      <c r="C16" s="13">
        <v>1066919</v>
      </c>
      <c r="D16" s="13"/>
      <c r="E16" s="13">
        <f t="shared" si="0"/>
        <v>1066919</v>
      </c>
      <c r="F16" s="27">
        <f>'29.12.2011'!F16/1000</f>
        <v>1129.8672210000002</v>
      </c>
      <c r="G16" s="27"/>
      <c r="H16" s="27">
        <f t="shared" si="1"/>
        <v>1129.8672210000002</v>
      </c>
      <c r="I16" s="27">
        <f>'29.12.2011'!I16/1000</f>
        <v>1186.3605820500002</v>
      </c>
      <c r="J16" s="27"/>
      <c r="K16" s="27">
        <f t="shared" si="2"/>
        <v>1186.3605820500002</v>
      </c>
    </row>
    <row r="17" spans="1:11" ht="45" customHeight="1" hidden="1">
      <c r="A17" s="4">
        <v>11011300</v>
      </c>
      <c r="B17" s="9" t="s">
        <v>51</v>
      </c>
      <c r="C17" s="13">
        <v>9742</v>
      </c>
      <c r="D17" s="13"/>
      <c r="E17" s="13">
        <f t="shared" si="0"/>
        <v>9742</v>
      </c>
      <c r="F17" s="27">
        <f>'29.12.2011'!F17/1000</f>
        <v>10.316778000000001</v>
      </c>
      <c r="G17" s="27"/>
      <c r="H17" s="27">
        <f t="shared" si="1"/>
        <v>10.316778000000001</v>
      </c>
      <c r="I17" s="27">
        <f>'29.12.2011'!I17/1000</f>
        <v>10.8326169</v>
      </c>
      <c r="J17" s="27"/>
      <c r="K17" s="27">
        <f t="shared" si="2"/>
        <v>10.8326169</v>
      </c>
    </row>
    <row r="18" spans="1:11" ht="58.5" customHeight="1" hidden="1">
      <c r="A18" s="4">
        <v>11011400</v>
      </c>
      <c r="B18" s="9" t="s">
        <v>52</v>
      </c>
      <c r="C18" s="13">
        <v>41080</v>
      </c>
      <c r="D18" s="13"/>
      <c r="E18" s="13">
        <f t="shared" si="0"/>
        <v>41080</v>
      </c>
      <c r="F18" s="27">
        <f>'29.12.2011'!F18/1000</f>
        <v>43.50372</v>
      </c>
      <c r="G18" s="27"/>
      <c r="H18" s="27">
        <f t="shared" si="1"/>
        <v>43.50372</v>
      </c>
      <c r="I18" s="27">
        <f>'29.12.2011'!I18/1000</f>
        <v>45.678906000000005</v>
      </c>
      <c r="J18" s="27"/>
      <c r="K18" s="27">
        <f t="shared" si="2"/>
        <v>45.678906000000005</v>
      </c>
    </row>
    <row r="19" spans="1:11" ht="15.75">
      <c r="A19" s="2">
        <v>11020000</v>
      </c>
      <c r="B19" s="22" t="s">
        <v>9</v>
      </c>
      <c r="C19" s="12">
        <f>C20</f>
        <v>40000</v>
      </c>
      <c r="D19" s="12"/>
      <c r="E19" s="12">
        <f t="shared" si="0"/>
        <v>40000</v>
      </c>
      <c r="F19" s="27">
        <v>42.4</v>
      </c>
      <c r="G19" s="27"/>
      <c r="H19" s="27">
        <f t="shared" si="1"/>
        <v>42.4</v>
      </c>
      <c r="I19" s="27">
        <v>44.5</v>
      </c>
      <c r="J19" s="27"/>
      <c r="K19" s="27">
        <f t="shared" si="2"/>
        <v>44.5</v>
      </c>
    </row>
    <row r="20" spans="1:11" ht="30.75" customHeight="1" hidden="1">
      <c r="A20" s="4">
        <v>11020200</v>
      </c>
      <c r="B20" s="7" t="s">
        <v>53</v>
      </c>
      <c r="C20" s="13">
        <v>40000</v>
      </c>
      <c r="D20" s="13"/>
      <c r="E20" s="13">
        <f t="shared" si="0"/>
        <v>40000</v>
      </c>
      <c r="F20" s="27">
        <f>'29.12.2011'!F20/1000</f>
        <v>42.36</v>
      </c>
      <c r="G20" s="27">
        <f>'29.12.2011'!G20/1000</f>
        <v>0</v>
      </c>
      <c r="H20" s="27">
        <f t="shared" si="1"/>
        <v>42.36</v>
      </c>
      <c r="I20" s="27">
        <f>'29.12.2011'!I20/1000</f>
        <v>44.478</v>
      </c>
      <c r="J20" s="27">
        <f>'29.12.2011'!J20/1000</f>
        <v>0</v>
      </c>
      <c r="K20" s="27">
        <f t="shared" si="2"/>
        <v>44.478</v>
      </c>
    </row>
    <row r="21" spans="1:11" ht="15.75">
      <c r="A21" s="2">
        <v>20000000</v>
      </c>
      <c r="B21" s="11" t="s">
        <v>10</v>
      </c>
      <c r="C21" s="12">
        <f>C22+C24+C27</f>
        <v>110331</v>
      </c>
      <c r="D21" s="12">
        <f>D27+D34</f>
        <v>355525</v>
      </c>
      <c r="E21" s="12">
        <f t="shared" si="0"/>
        <v>465856</v>
      </c>
      <c r="F21" s="27">
        <v>116.8</v>
      </c>
      <c r="G21" s="27">
        <v>376.5</v>
      </c>
      <c r="H21" s="27">
        <f t="shared" si="1"/>
        <v>493.3</v>
      </c>
      <c r="I21" s="27">
        <v>122.7</v>
      </c>
      <c r="J21" s="27">
        <v>395.3</v>
      </c>
      <c r="K21" s="27">
        <f t="shared" si="2"/>
        <v>518</v>
      </c>
    </row>
    <row r="22" spans="1:11" ht="17.25" customHeight="1">
      <c r="A22" s="2">
        <v>21000000</v>
      </c>
      <c r="B22" s="3" t="s">
        <v>11</v>
      </c>
      <c r="C22" s="12">
        <f>C23</f>
        <v>82331</v>
      </c>
      <c r="D22" s="12"/>
      <c r="E22" s="12">
        <f t="shared" si="0"/>
        <v>82331</v>
      </c>
      <c r="F22" s="27">
        <v>87.2</v>
      </c>
      <c r="G22" s="27"/>
      <c r="H22" s="27">
        <f t="shared" si="1"/>
        <v>87.2</v>
      </c>
      <c r="I22" s="27">
        <v>91.5</v>
      </c>
      <c r="J22" s="27"/>
      <c r="K22" s="27">
        <f t="shared" si="2"/>
        <v>91.5</v>
      </c>
    </row>
    <row r="23" spans="1:11" ht="18.75" customHeight="1">
      <c r="A23" s="4">
        <v>21050000</v>
      </c>
      <c r="B23" s="8" t="s">
        <v>56</v>
      </c>
      <c r="C23" s="13">
        <v>82331</v>
      </c>
      <c r="D23" s="13"/>
      <c r="E23" s="13">
        <f t="shared" si="0"/>
        <v>82331</v>
      </c>
      <c r="F23" s="27">
        <v>87.2</v>
      </c>
      <c r="G23" s="27"/>
      <c r="H23" s="27">
        <f t="shared" si="1"/>
        <v>87.2</v>
      </c>
      <c r="I23" s="27">
        <v>91.5</v>
      </c>
      <c r="J23" s="27"/>
      <c r="K23" s="27">
        <f t="shared" si="2"/>
        <v>91.5</v>
      </c>
    </row>
    <row r="24" spans="1:11" ht="31.5">
      <c r="A24" s="2">
        <v>22000000</v>
      </c>
      <c r="B24" s="3" t="s">
        <v>12</v>
      </c>
      <c r="C24" s="12">
        <f>C26</f>
        <v>7000</v>
      </c>
      <c r="D24" s="12"/>
      <c r="E24" s="12">
        <f t="shared" si="0"/>
        <v>7000</v>
      </c>
      <c r="F24" s="27">
        <v>7.4</v>
      </c>
      <c r="G24" s="27"/>
      <c r="H24" s="27">
        <f t="shared" si="1"/>
        <v>7.4</v>
      </c>
      <c r="I24" s="27">
        <v>7.8</v>
      </c>
      <c r="J24" s="27"/>
      <c r="K24" s="27">
        <f t="shared" si="2"/>
        <v>7.8</v>
      </c>
    </row>
    <row r="25" spans="1:11" ht="15.75">
      <c r="A25" s="2">
        <v>22010000</v>
      </c>
      <c r="B25" s="22" t="s">
        <v>54</v>
      </c>
      <c r="C25" s="12">
        <f>C26</f>
        <v>7000</v>
      </c>
      <c r="D25" s="12"/>
      <c r="E25" s="12">
        <f t="shared" si="0"/>
        <v>7000</v>
      </c>
      <c r="F25" s="27">
        <v>7.4</v>
      </c>
      <c r="G25" s="27"/>
      <c r="H25" s="27">
        <f t="shared" si="1"/>
        <v>7.4</v>
      </c>
      <c r="I25" s="27">
        <v>7.8</v>
      </c>
      <c r="J25" s="27"/>
      <c r="K25" s="27">
        <f t="shared" si="2"/>
        <v>7.8</v>
      </c>
    </row>
    <row r="26" spans="1:11" ht="47.25" customHeight="1" hidden="1">
      <c r="A26" s="4">
        <v>22010300</v>
      </c>
      <c r="B26" s="5" t="s">
        <v>55</v>
      </c>
      <c r="C26" s="13">
        <v>7000</v>
      </c>
      <c r="D26" s="13"/>
      <c r="E26" s="13">
        <f t="shared" si="0"/>
        <v>7000</v>
      </c>
      <c r="F26" s="27">
        <f>'29.12.2011'!F26/1000</f>
        <v>7.413</v>
      </c>
      <c r="G26" s="27"/>
      <c r="H26" s="27">
        <f t="shared" si="1"/>
        <v>7.413</v>
      </c>
      <c r="I26" s="27">
        <f>'29.12.2011'!I26/1000</f>
        <v>7.78365</v>
      </c>
      <c r="J26" s="27"/>
      <c r="K26" s="27">
        <f t="shared" si="2"/>
        <v>7.78365</v>
      </c>
    </row>
    <row r="27" spans="1:11" ht="15.75">
      <c r="A27" s="2">
        <v>24000000</v>
      </c>
      <c r="B27" s="3" t="s">
        <v>13</v>
      </c>
      <c r="C27" s="12">
        <f>C29</f>
        <v>21000</v>
      </c>
      <c r="D27" s="12">
        <f>D29</f>
        <v>0</v>
      </c>
      <c r="E27" s="12">
        <f t="shared" si="0"/>
        <v>21000</v>
      </c>
      <c r="F27" s="27">
        <v>22.2</v>
      </c>
      <c r="G27" s="27"/>
      <c r="H27" s="27">
        <f t="shared" si="1"/>
        <v>22.2</v>
      </c>
      <c r="I27" s="27">
        <v>23.4</v>
      </c>
      <c r="J27" s="27"/>
      <c r="K27" s="27">
        <f t="shared" si="2"/>
        <v>23.4</v>
      </c>
    </row>
    <row r="28" spans="1:11" ht="63" customHeight="1" hidden="1">
      <c r="A28" s="4">
        <v>24030000</v>
      </c>
      <c r="B28" s="5" t="s">
        <v>14</v>
      </c>
      <c r="C28" s="13"/>
      <c r="D28" s="13" t="s">
        <v>7</v>
      </c>
      <c r="E28" s="13" t="e">
        <f t="shared" si="0"/>
        <v>#VALUE!</v>
      </c>
      <c r="F28" s="27">
        <f>'29.12.2011'!F28/1000</f>
        <v>0</v>
      </c>
      <c r="G28" s="27" t="e">
        <f>'29.12.2011'!G28/1000</f>
        <v>#VALUE!</v>
      </c>
      <c r="H28" s="27" t="e">
        <f t="shared" si="1"/>
        <v>#VALUE!</v>
      </c>
      <c r="I28" s="27">
        <f>'29.12.2011'!I28/1000</f>
        <v>0</v>
      </c>
      <c r="J28" s="27" t="e">
        <f>'29.12.2011'!J28/1000</f>
        <v>#VALUE!</v>
      </c>
      <c r="K28" s="27" t="e">
        <f t="shared" si="2"/>
        <v>#VALUE!</v>
      </c>
    </row>
    <row r="29" spans="1:11" ht="15.75" customHeight="1" hidden="1">
      <c r="A29" s="4">
        <v>24060000</v>
      </c>
      <c r="B29" s="5" t="s">
        <v>15</v>
      </c>
      <c r="C29" s="14">
        <f>C30</f>
        <v>21000</v>
      </c>
      <c r="D29" s="13">
        <f>D31</f>
        <v>0</v>
      </c>
      <c r="E29" s="13">
        <f t="shared" si="0"/>
        <v>21000</v>
      </c>
      <c r="F29" s="27">
        <f>'29.12.2011'!F29/1000</f>
        <v>22.239</v>
      </c>
      <c r="G29" s="27">
        <f>'29.12.2011'!G29/1000</f>
        <v>0</v>
      </c>
      <c r="H29" s="27">
        <f t="shared" si="1"/>
        <v>22.239</v>
      </c>
      <c r="I29" s="27">
        <f>'29.12.2011'!I29/1000</f>
        <v>23.35095</v>
      </c>
      <c r="J29" s="27">
        <f>'29.12.2011'!J29/1000</f>
        <v>0</v>
      </c>
      <c r="K29" s="27">
        <f t="shared" si="2"/>
        <v>23.35095</v>
      </c>
    </row>
    <row r="30" spans="1:11" ht="15.75" customHeight="1" hidden="1">
      <c r="A30" s="4">
        <v>24060300</v>
      </c>
      <c r="B30" s="5" t="s">
        <v>15</v>
      </c>
      <c r="C30" s="14">
        <v>21000</v>
      </c>
      <c r="D30" s="13"/>
      <c r="E30" s="13">
        <f t="shared" si="0"/>
        <v>21000</v>
      </c>
      <c r="F30" s="27">
        <f>'29.12.2011'!F30/1000</f>
        <v>22.239</v>
      </c>
      <c r="G30" s="27">
        <f>'29.12.2011'!G30/1000</f>
        <v>0</v>
      </c>
      <c r="H30" s="27">
        <f t="shared" si="1"/>
        <v>22.239</v>
      </c>
      <c r="I30" s="27">
        <f>'29.12.2011'!I30/1000</f>
        <v>23.35095</v>
      </c>
      <c r="J30" s="27">
        <f>'29.12.2011'!J30/1000</f>
        <v>0</v>
      </c>
      <c r="K30" s="27">
        <f t="shared" si="2"/>
        <v>23.35095</v>
      </c>
    </row>
    <row r="31" spans="1:11" ht="63" customHeight="1" hidden="1">
      <c r="A31" s="4">
        <v>24062100</v>
      </c>
      <c r="B31" s="5" t="s">
        <v>29</v>
      </c>
      <c r="C31" s="13"/>
      <c r="D31" s="13"/>
      <c r="E31" s="13">
        <f t="shared" si="0"/>
        <v>0</v>
      </c>
      <c r="F31" s="27">
        <f>'29.12.2011'!F31/1000</f>
        <v>0</v>
      </c>
      <c r="G31" s="27">
        <f>'29.12.2011'!G31/1000</f>
        <v>0</v>
      </c>
      <c r="H31" s="27">
        <f t="shared" si="1"/>
        <v>0</v>
      </c>
      <c r="I31" s="27">
        <f>'29.12.2011'!I31/1000</f>
        <v>0</v>
      </c>
      <c r="J31" s="27">
        <f>'29.12.2011'!J31/1000</f>
        <v>0</v>
      </c>
      <c r="K31" s="27">
        <f t="shared" si="2"/>
        <v>0</v>
      </c>
    </row>
    <row r="32" spans="1:11" ht="31.5" customHeight="1" hidden="1">
      <c r="A32" s="4">
        <v>24110600</v>
      </c>
      <c r="B32" s="5" t="s">
        <v>17</v>
      </c>
      <c r="C32" s="13"/>
      <c r="D32" s="13"/>
      <c r="E32" s="13">
        <f t="shared" si="0"/>
        <v>0</v>
      </c>
      <c r="F32" s="27">
        <f>'29.12.2011'!F32/1000</f>
        <v>0</v>
      </c>
      <c r="G32" s="27">
        <f>'29.12.2011'!G32/1000</f>
        <v>0</v>
      </c>
      <c r="H32" s="27">
        <f t="shared" si="1"/>
        <v>0</v>
      </c>
      <c r="I32" s="27">
        <f>'29.12.2011'!I32/1000</f>
        <v>0</v>
      </c>
      <c r="J32" s="27">
        <f>'29.12.2011'!J32/1000</f>
        <v>0</v>
      </c>
      <c r="K32" s="27">
        <f t="shared" si="2"/>
        <v>0</v>
      </c>
    </row>
    <row r="33" spans="1:11" ht="47.25" customHeight="1" hidden="1">
      <c r="A33" s="4">
        <v>24110700</v>
      </c>
      <c r="B33" s="5" t="s">
        <v>18</v>
      </c>
      <c r="C33" s="13"/>
      <c r="D33" s="13" t="s">
        <v>7</v>
      </c>
      <c r="E33" s="13" t="e">
        <f t="shared" si="0"/>
        <v>#VALUE!</v>
      </c>
      <c r="F33" s="27">
        <f>'29.12.2011'!F33/1000</f>
        <v>0</v>
      </c>
      <c r="G33" s="27" t="e">
        <f>'29.12.2011'!G33/1000</f>
        <v>#VALUE!</v>
      </c>
      <c r="H33" s="27" t="e">
        <f t="shared" si="1"/>
        <v>#VALUE!</v>
      </c>
      <c r="I33" s="27">
        <f>'29.12.2011'!I33/1000</f>
        <v>0</v>
      </c>
      <c r="J33" s="27" t="e">
        <f>'29.12.2011'!J33/1000</f>
        <v>#VALUE!</v>
      </c>
      <c r="K33" s="27" t="e">
        <f t="shared" si="2"/>
        <v>#VALUE!</v>
      </c>
    </row>
    <row r="34" spans="1:11" ht="15.75">
      <c r="A34" s="2">
        <v>25000000</v>
      </c>
      <c r="B34" s="3" t="s">
        <v>19</v>
      </c>
      <c r="C34" s="12"/>
      <c r="D34" s="12">
        <f>D35</f>
        <v>355525</v>
      </c>
      <c r="E34" s="12">
        <f t="shared" si="0"/>
        <v>355525</v>
      </c>
      <c r="F34" s="27"/>
      <c r="G34" s="27">
        <v>376.5</v>
      </c>
      <c r="H34" s="27">
        <f t="shared" si="1"/>
        <v>376.5</v>
      </c>
      <c r="I34" s="27"/>
      <c r="J34" s="27">
        <v>395.3</v>
      </c>
      <c r="K34" s="27">
        <f t="shared" si="2"/>
        <v>395.3</v>
      </c>
    </row>
    <row r="35" spans="1:11" ht="15.75" customHeight="1">
      <c r="A35" s="2">
        <v>25010000</v>
      </c>
      <c r="B35" s="3" t="s">
        <v>30</v>
      </c>
      <c r="C35" s="12"/>
      <c r="D35" s="18">
        <f>SUM(D36:D39)</f>
        <v>355525</v>
      </c>
      <c r="E35" s="12">
        <f t="shared" si="0"/>
        <v>355525</v>
      </c>
      <c r="F35" s="27"/>
      <c r="G35" s="27">
        <v>376.5</v>
      </c>
      <c r="H35" s="27">
        <f t="shared" si="1"/>
        <v>376.5</v>
      </c>
      <c r="I35" s="27"/>
      <c r="J35" s="27">
        <v>395.3</v>
      </c>
      <c r="K35" s="27">
        <f t="shared" si="2"/>
        <v>395.3</v>
      </c>
    </row>
    <row r="36" spans="1:11" ht="31.5" customHeight="1" hidden="1">
      <c r="A36" s="4">
        <v>25010100</v>
      </c>
      <c r="B36" s="8" t="s">
        <v>63</v>
      </c>
      <c r="C36" s="13"/>
      <c r="D36" s="14">
        <v>76332</v>
      </c>
      <c r="E36" s="13">
        <f t="shared" si="0"/>
        <v>76332</v>
      </c>
      <c r="F36" s="27">
        <f>'29.12.2011'!F36/1000</f>
        <v>0</v>
      </c>
      <c r="G36" s="27">
        <f>'29.12.2011'!G36/1000</f>
        <v>76.332</v>
      </c>
      <c r="H36" s="27">
        <f t="shared" si="1"/>
        <v>76.332</v>
      </c>
      <c r="I36" s="27">
        <f>'29.12.2011'!I36/1000</f>
        <v>0</v>
      </c>
      <c r="J36" s="27">
        <f>'29.12.2011'!J36/1000</f>
        <v>76.332</v>
      </c>
      <c r="K36" s="27">
        <f t="shared" si="2"/>
        <v>76.332</v>
      </c>
    </row>
    <row r="37" spans="1:11" ht="32.25" customHeight="1" hidden="1">
      <c r="A37" s="4">
        <v>25010200</v>
      </c>
      <c r="B37" s="8" t="s">
        <v>64</v>
      </c>
      <c r="C37" s="13"/>
      <c r="D37" s="14">
        <v>238902</v>
      </c>
      <c r="E37" s="13">
        <f t="shared" si="0"/>
        <v>238902</v>
      </c>
      <c r="F37" s="27">
        <f>'29.12.2011'!F37/1000</f>
        <v>0</v>
      </c>
      <c r="G37" s="27">
        <f>'29.12.2011'!G37/1000</f>
        <v>238.902</v>
      </c>
      <c r="H37" s="27">
        <f t="shared" si="1"/>
        <v>238.902</v>
      </c>
      <c r="I37" s="27">
        <f>'29.12.2011'!I37/1000</f>
        <v>0</v>
      </c>
      <c r="J37" s="27">
        <f>'29.12.2011'!J37/1000</f>
        <v>238.902</v>
      </c>
      <c r="K37" s="27">
        <f t="shared" si="2"/>
        <v>238.902</v>
      </c>
    </row>
    <row r="38" spans="1:11" ht="15.75" customHeight="1" hidden="1">
      <c r="A38" s="4">
        <v>25010300</v>
      </c>
      <c r="B38" s="8" t="s">
        <v>31</v>
      </c>
      <c r="C38" s="13"/>
      <c r="D38" s="14">
        <v>39251</v>
      </c>
      <c r="E38" s="13">
        <f t="shared" si="0"/>
        <v>39251</v>
      </c>
      <c r="F38" s="27">
        <f>'29.12.2011'!F38/1000</f>
        <v>0</v>
      </c>
      <c r="G38" s="27">
        <f>'29.12.2011'!G38/1000</f>
        <v>39.251</v>
      </c>
      <c r="H38" s="27">
        <f t="shared" si="1"/>
        <v>39.251</v>
      </c>
      <c r="I38" s="27">
        <f>'29.12.2011'!I38/1000</f>
        <v>0</v>
      </c>
      <c r="J38" s="27">
        <f>'29.12.2011'!J38/1000</f>
        <v>39.251</v>
      </c>
      <c r="K38" s="27">
        <f t="shared" si="2"/>
        <v>39.251</v>
      </c>
    </row>
    <row r="39" spans="1:11" ht="47.25" customHeight="1" hidden="1">
      <c r="A39" s="4">
        <v>25010400</v>
      </c>
      <c r="B39" s="8" t="s">
        <v>65</v>
      </c>
      <c r="C39" s="13"/>
      <c r="D39" s="14">
        <v>1040</v>
      </c>
      <c r="E39" s="13">
        <f t="shared" si="0"/>
        <v>1040</v>
      </c>
      <c r="F39" s="27">
        <f>'29.12.2011'!F39/1000</f>
        <v>0</v>
      </c>
      <c r="G39" s="27">
        <f>'29.12.2011'!G39/1000</f>
        <v>1.04</v>
      </c>
      <c r="H39" s="27">
        <f t="shared" si="1"/>
        <v>1.04</v>
      </c>
      <c r="I39" s="27">
        <f>'29.12.2011'!I39/1000</f>
        <v>0</v>
      </c>
      <c r="J39" s="27">
        <f>'29.12.2011'!J39/1000</f>
        <v>1.04</v>
      </c>
      <c r="K39" s="27">
        <f t="shared" si="2"/>
        <v>1.04</v>
      </c>
    </row>
    <row r="40" spans="1:11" ht="15.75" customHeight="1" hidden="1">
      <c r="A40" s="2">
        <v>30000000</v>
      </c>
      <c r="B40" s="3" t="s">
        <v>20</v>
      </c>
      <c r="C40" s="12"/>
      <c r="D40" s="12">
        <f>D41+D43</f>
        <v>0</v>
      </c>
      <c r="E40" s="13">
        <f t="shared" si="0"/>
        <v>0</v>
      </c>
      <c r="F40" s="27">
        <f>'29.12.2011'!F40/1000</f>
        <v>0</v>
      </c>
      <c r="G40" s="27">
        <f>'29.12.2011'!G40/1000</f>
        <v>0</v>
      </c>
      <c r="H40" s="27">
        <f t="shared" si="1"/>
        <v>0</v>
      </c>
      <c r="I40" s="27">
        <f>'29.12.2011'!I40/1000</f>
        <v>0</v>
      </c>
      <c r="J40" s="27">
        <f>'29.12.2011'!J40/1000</f>
        <v>0</v>
      </c>
      <c r="K40" s="27">
        <f t="shared" si="2"/>
        <v>0</v>
      </c>
    </row>
    <row r="41" spans="1:11" ht="31.5" customHeight="1" hidden="1">
      <c r="A41" s="2">
        <v>31000000</v>
      </c>
      <c r="B41" s="3" t="s">
        <v>21</v>
      </c>
      <c r="C41" s="12"/>
      <c r="D41" s="12">
        <f>D42</f>
        <v>0</v>
      </c>
      <c r="E41" s="13">
        <f t="shared" si="0"/>
        <v>0</v>
      </c>
      <c r="F41" s="27">
        <f>'29.12.2011'!F41/1000</f>
        <v>0</v>
      </c>
      <c r="G41" s="27">
        <f>'29.12.2011'!G41/1000</f>
        <v>0</v>
      </c>
      <c r="H41" s="27">
        <f t="shared" si="1"/>
        <v>0</v>
      </c>
      <c r="I41" s="27">
        <f>'29.12.2011'!I41/1000</f>
        <v>0</v>
      </c>
      <c r="J41" s="27">
        <f>'29.12.2011'!J41/1000</f>
        <v>0</v>
      </c>
      <c r="K41" s="27">
        <f t="shared" si="2"/>
        <v>0</v>
      </c>
    </row>
    <row r="42" spans="1:11" ht="47.25" customHeight="1" hidden="1">
      <c r="A42" s="4">
        <v>31030000</v>
      </c>
      <c r="B42" s="5" t="s">
        <v>22</v>
      </c>
      <c r="C42" s="13"/>
      <c r="D42" s="13"/>
      <c r="E42" s="13">
        <f t="shared" si="0"/>
        <v>0</v>
      </c>
      <c r="F42" s="27">
        <f>'29.12.2011'!F42/1000</f>
        <v>0</v>
      </c>
      <c r="G42" s="27">
        <f>'29.12.2011'!G42/1000</f>
        <v>0</v>
      </c>
      <c r="H42" s="27">
        <f t="shared" si="1"/>
        <v>0</v>
      </c>
      <c r="I42" s="27">
        <f>'29.12.2011'!I42/1000</f>
        <v>0</v>
      </c>
      <c r="J42" s="27">
        <f>'29.12.2011'!J42/1000</f>
        <v>0</v>
      </c>
      <c r="K42" s="27">
        <f t="shared" si="2"/>
        <v>0</v>
      </c>
    </row>
    <row r="43" spans="1:11" ht="31.5" customHeight="1" hidden="1">
      <c r="A43" s="2">
        <v>33000000</v>
      </c>
      <c r="B43" s="3" t="s">
        <v>23</v>
      </c>
      <c r="C43" s="12"/>
      <c r="D43" s="12">
        <f>D44</f>
        <v>0</v>
      </c>
      <c r="E43" s="13">
        <f t="shared" si="0"/>
        <v>0</v>
      </c>
      <c r="F43" s="27">
        <f>'29.12.2011'!F43/1000</f>
        <v>0</v>
      </c>
      <c r="G43" s="27">
        <f>'29.12.2011'!G43/1000</f>
        <v>0</v>
      </c>
      <c r="H43" s="27">
        <f t="shared" si="1"/>
        <v>0</v>
      </c>
      <c r="I43" s="27">
        <f>'29.12.2011'!I43/1000</f>
        <v>0</v>
      </c>
      <c r="J43" s="27">
        <f>'29.12.2011'!J43/1000</f>
        <v>0</v>
      </c>
      <c r="K43" s="27">
        <f t="shared" si="2"/>
        <v>0</v>
      </c>
    </row>
    <row r="44" spans="1:11" ht="15.75" customHeight="1" hidden="1">
      <c r="A44" s="4">
        <v>33010000</v>
      </c>
      <c r="B44" s="5" t="s">
        <v>24</v>
      </c>
      <c r="C44" s="13"/>
      <c r="D44" s="13"/>
      <c r="E44" s="13">
        <f t="shared" si="0"/>
        <v>0</v>
      </c>
      <c r="F44" s="27">
        <f>'29.12.2011'!F44/1000</f>
        <v>0</v>
      </c>
      <c r="G44" s="27">
        <f>'29.12.2011'!G44/1000</f>
        <v>0</v>
      </c>
      <c r="H44" s="27">
        <f t="shared" si="1"/>
        <v>0</v>
      </c>
      <c r="I44" s="27">
        <f>'29.12.2011'!I44/1000</f>
        <v>0</v>
      </c>
      <c r="J44" s="27">
        <f>'29.12.2011'!J44/1000</f>
        <v>0</v>
      </c>
      <c r="K44" s="27">
        <f t="shared" si="2"/>
        <v>0</v>
      </c>
    </row>
    <row r="45" spans="1:11" ht="15.75" customHeight="1" hidden="1">
      <c r="A45" s="4" t="s">
        <v>16</v>
      </c>
      <c r="B45" s="5" t="s">
        <v>16</v>
      </c>
      <c r="C45" s="13"/>
      <c r="D45" s="13"/>
      <c r="E45" s="13">
        <f t="shared" si="0"/>
        <v>0</v>
      </c>
      <c r="F45" s="27">
        <f>'29.12.2011'!F45/1000</f>
        <v>0</v>
      </c>
      <c r="G45" s="27">
        <f>'29.12.2011'!G45/1000</f>
        <v>0</v>
      </c>
      <c r="H45" s="27">
        <f t="shared" si="1"/>
        <v>0</v>
      </c>
      <c r="I45" s="27">
        <f>'29.12.2011'!I45/1000</f>
        <v>0</v>
      </c>
      <c r="J45" s="27">
        <f>'29.12.2011'!J45/1000</f>
        <v>0</v>
      </c>
      <c r="K45" s="27">
        <f t="shared" si="2"/>
        <v>0</v>
      </c>
    </row>
    <row r="46" spans="1:11" ht="15.75">
      <c r="A46" s="2">
        <v>30000000</v>
      </c>
      <c r="B46" s="11" t="s">
        <v>20</v>
      </c>
      <c r="C46" s="12">
        <f>C47</f>
        <v>3200</v>
      </c>
      <c r="D46" s="12"/>
      <c r="E46" s="12">
        <f t="shared" si="0"/>
        <v>3200</v>
      </c>
      <c r="F46" s="27">
        <v>3.4</v>
      </c>
      <c r="G46" s="27"/>
      <c r="H46" s="27">
        <f t="shared" si="1"/>
        <v>3.4</v>
      </c>
      <c r="I46" s="27">
        <v>3.6</v>
      </c>
      <c r="J46" s="27"/>
      <c r="K46" s="27">
        <f t="shared" si="2"/>
        <v>3.6</v>
      </c>
    </row>
    <row r="47" spans="1:11" ht="18" customHeight="1" hidden="1">
      <c r="A47" s="4">
        <v>31000000</v>
      </c>
      <c r="B47" s="5" t="s">
        <v>39</v>
      </c>
      <c r="C47" s="13">
        <f>C48</f>
        <v>3200</v>
      </c>
      <c r="D47" s="13"/>
      <c r="E47" s="13">
        <f t="shared" si="0"/>
        <v>3200</v>
      </c>
      <c r="F47" s="27">
        <f>'29.12.2011'!F47/1000</f>
        <v>3.3888000000000003</v>
      </c>
      <c r="G47" s="27"/>
      <c r="H47" s="27">
        <f t="shared" si="1"/>
        <v>3.3888000000000003</v>
      </c>
      <c r="I47" s="27">
        <f>'29.12.2011'!I47/1000</f>
        <v>3.5582399999999996</v>
      </c>
      <c r="J47" s="27"/>
      <c r="K47" s="27">
        <f t="shared" si="2"/>
        <v>3.5582399999999996</v>
      </c>
    </row>
    <row r="48" spans="1:11" ht="54" customHeight="1">
      <c r="A48" s="4">
        <v>31010200</v>
      </c>
      <c r="B48" s="8" t="s">
        <v>41</v>
      </c>
      <c r="C48" s="13">
        <v>3200</v>
      </c>
      <c r="D48" s="13"/>
      <c r="E48" s="13">
        <f t="shared" si="0"/>
        <v>3200</v>
      </c>
      <c r="F48" s="27">
        <v>3.4</v>
      </c>
      <c r="G48" s="27"/>
      <c r="H48" s="27">
        <f t="shared" si="1"/>
        <v>3.4</v>
      </c>
      <c r="I48" s="27">
        <v>3.6</v>
      </c>
      <c r="J48" s="27"/>
      <c r="K48" s="27">
        <f t="shared" si="2"/>
        <v>3.6</v>
      </c>
    </row>
    <row r="49" spans="1:11" ht="15.75">
      <c r="A49" s="2"/>
      <c r="B49" s="3" t="s">
        <v>37</v>
      </c>
      <c r="C49" s="12">
        <f>C10+C21+C46</f>
        <v>7714543</v>
      </c>
      <c r="D49" s="12">
        <f>D10+D21</f>
        <v>355525</v>
      </c>
      <c r="E49" s="12">
        <f t="shared" si="0"/>
        <v>8070068</v>
      </c>
      <c r="F49" s="27">
        <v>8169.7</v>
      </c>
      <c r="G49" s="27">
        <v>376.5</v>
      </c>
      <c r="H49" s="27">
        <f t="shared" si="1"/>
        <v>8546.2</v>
      </c>
      <c r="I49" s="27">
        <v>8578.1</v>
      </c>
      <c r="J49" s="27">
        <v>395.3</v>
      </c>
      <c r="K49" s="27">
        <f t="shared" si="2"/>
        <v>8973.4</v>
      </c>
    </row>
    <row r="50" spans="1:11" ht="15.75">
      <c r="A50" s="2">
        <v>40000000</v>
      </c>
      <c r="B50" s="11" t="s">
        <v>44</v>
      </c>
      <c r="C50" s="12">
        <f>C51</f>
        <v>67393982.6</v>
      </c>
      <c r="D50" s="12">
        <f>D51</f>
        <v>501700</v>
      </c>
      <c r="E50" s="12">
        <f t="shared" si="0"/>
        <v>67895682.6</v>
      </c>
      <c r="F50" s="27">
        <v>71370.2</v>
      </c>
      <c r="G50" s="27">
        <v>531.3</v>
      </c>
      <c r="H50" s="27">
        <f t="shared" si="1"/>
        <v>71901.5</v>
      </c>
      <c r="I50" s="27">
        <v>74938.7</v>
      </c>
      <c r="J50" s="27">
        <v>557.9</v>
      </c>
      <c r="K50" s="27">
        <f t="shared" si="2"/>
        <v>75496.59999999999</v>
      </c>
    </row>
    <row r="51" spans="1:11" ht="15.75">
      <c r="A51" s="2">
        <v>41000000</v>
      </c>
      <c r="B51" s="3" t="s">
        <v>25</v>
      </c>
      <c r="C51" s="12">
        <f>C54+C58+C52</f>
        <v>67393982.6</v>
      </c>
      <c r="D51" s="12">
        <f>D54+D58+D52</f>
        <v>501700</v>
      </c>
      <c r="E51" s="12">
        <f t="shared" si="0"/>
        <v>67895682.6</v>
      </c>
      <c r="F51" s="27">
        <v>71370.2</v>
      </c>
      <c r="G51" s="27">
        <v>531.3</v>
      </c>
      <c r="H51" s="27">
        <f t="shared" si="1"/>
        <v>71901.5</v>
      </c>
      <c r="I51" s="27">
        <v>74938.7</v>
      </c>
      <c r="J51" s="27">
        <v>557.9</v>
      </c>
      <c r="K51" s="27">
        <f t="shared" si="2"/>
        <v>75496.59999999999</v>
      </c>
    </row>
    <row r="52" spans="1:11" ht="15.75">
      <c r="A52" s="2">
        <v>41010000</v>
      </c>
      <c r="B52" s="3" t="s">
        <v>42</v>
      </c>
      <c r="C52" s="12">
        <f>C53</f>
        <v>139605</v>
      </c>
      <c r="D52" s="12"/>
      <c r="E52" s="12">
        <f t="shared" si="0"/>
        <v>139605</v>
      </c>
      <c r="F52" s="27">
        <v>147.8</v>
      </c>
      <c r="G52" s="27"/>
      <c r="H52" s="27">
        <f t="shared" si="1"/>
        <v>147.8</v>
      </c>
      <c r="I52" s="27">
        <v>155.2</v>
      </c>
      <c r="J52" s="27"/>
      <c r="K52" s="27">
        <f t="shared" si="2"/>
        <v>155.2</v>
      </c>
    </row>
    <row r="53" spans="1:11" ht="80.25" customHeight="1" hidden="1">
      <c r="A53" s="4">
        <v>41010600</v>
      </c>
      <c r="B53" s="8" t="s">
        <v>43</v>
      </c>
      <c r="C53" s="13">
        <v>139605</v>
      </c>
      <c r="D53" s="13"/>
      <c r="E53" s="13">
        <f t="shared" si="0"/>
        <v>139605</v>
      </c>
      <c r="F53" s="27">
        <f>'29.12.2011'!F53/1000</f>
        <v>147.84169500000002</v>
      </c>
      <c r="G53" s="27"/>
      <c r="H53" s="27">
        <f t="shared" si="1"/>
        <v>147.84169500000002</v>
      </c>
      <c r="I53" s="27">
        <f>'29.12.2011'!I53/1000</f>
        <v>155.23377975000002</v>
      </c>
      <c r="J53" s="27">
        <f>'29.12.2011'!J53/1000</f>
        <v>0</v>
      </c>
      <c r="K53" s="27">
        <f t="shared" si="2"/>
        <v>155.23377975000002</v>
      </c>
    </row>
    <row r="54" spans="1:11" ht="15.75">
      <c r="A54" s="2">
        <v>41020000</v>
      </c>
      <c r="B54" s="3" t="s">
        <v>26</v>
      </c>
      <c r="C54" s="12">
        <f>C55+C56+C57</f>
        <v>42109300</v>
      </c>
      <c r="D54" s="12">
        <f>D55+D56+D57</f>
        <v>0</v>
      </c>
      <c r="E54" s="12">
        <f t="shared" si="0"/>
        <v>42109300</v>
      </c>
      <c r="F54" s="27">
        <v>44593.7</v>
      </c>
      <c r="G54" s="27"/>
      <c r="H54" s="27">
        <f t="shared" si="1"/>
        <v>44593.7</v>
      </c>
      <c r="I54" s="27">
        <v>46823.4</v>
      </c>
      <c r="J54" s="27"/>
      <c r="K54" s="27">
        <f t="shared" si="2"/>
        <v>46823.4</v>
      </c>
    </row>
    <row r="55" spans="1:11" ht="31.5" customHeight="1" hidden="1">
      <c r="A55" s="4">
        <v>41020100</v>
      </c>
      <c r="B55" s="8" t="s">
        <v>62</v>
      </c>
      <c r="C55" s="13">
        <v>41888800</v>
      </c>
      <c r="D55" s="13"/>
      <c r="E55" s="13">
        <f t="shared" si="0"/>
        <v>41888800</v>
      </c>
      <c r="F55" s="27">
        <f>'29.12.2011'!F55/1000</f>
        <v>44360.2392</v>
      </c>
      <c r="G55" s="27">
        <f>'29.12.2011'!G55/1000</f>
        <v>0</v>
      </c>
      <c r="H55" s="27">
        <f t="shared" si="1"/>
        <v>44360.2392</v>
      </c>
      <c r="I55" s="27">
        <f>'29.12.2011'!I55/1000</f>
        <v>46578.25116</v>
      </c>
      <c r="J55" s="27">
        <f>'29.12.2011'!J55/1000</f>
        <v>0</v>
      </c>
      <c r="K55" s="27">
        <f t="shared" si="2"/>
        <v>46578.25116</v>
      </c>
    </row>
    <row r="56" spans="1:11" ht="47.25" customHeight="1" hidden="1">
      <c r="A56" s="4">
        <v>41020600</v>
      </c>
      <c r="B56" s="8" t="s">
        <v>32</v>
      </c>
      <c r="C56" s="13">
        <v>220500</v>
      </c>
      <c r="D56" s="13"/>
      <c r="E56" s="13">
        <f t="shared" si="0"/>
        <v>220500</v>
      </c>
      <c r="F56" s="27">
        <f>'29.12.2011'!F56/1000</f>
        <v>233.5095</v>
      </c>
      <c r="G56" s="27">
        <f>'29.12.2011'!G56/1000</f>
        <v>0</v>
      </c>
      <c r="H56" s="27">
        <f t="shared" si="1"/>
        <v>233.5095</v>
      </c>
      <c r="I56" s="27">
        <f>'29.12.2011'!I56/1000</f>
        <v>245.184975</v>
      </c>
      <c r="J56" s="27">
        <f>'29.12.2011'!J56/1000</f>
        <v>0</v>
      </c>
      <c r="K56" s="27">
        <f t="shared" si="2"/>
        <v>245.184975</v>
      </c>
    </row>
    <row r="57" spans="1:11" ht="15.75" customHeight="1" hidden="1">
      <c r="A57" s="4">
        <v>41020900</v>
      </c>
      <c r="B57" s="5" t="s">
        <v>33</v>
      </c>
      <c r="C57" s="13"/>
      <c r="D57" s="13"/>
      <c r="E57" s="13">
        <f t="shared" si="0"/>
        <v>0</v>
      </c>
      <c r="F57" s="27">
        <f>'29.12.2011'!F57/1000</f>
        <v>0</v>
      </c>
      <c r="G57" s="27">
        <f>'29.12.2011'!G57/1000</f>
        <v>0</v>
      </c>
      <c r="H57" s="27">
        <f t="shared" si="1"/>
        <v>0</v>
      </c>
      <c r="I57" s="27">
        <f>'29.12.2011'!I57/1000</f>
        <v>0</v>
      </c>
      <c r="J57" s="27">
        <f>'29.12.2011'!J57/1000</f>
        <v>0</v>
      </c>
      <c r="K57" s="27">
        <f t="shared" si="2"/>
        <v>0</v>
      </c>
    </row>
    <row r="58" spans="1:11" ht="15.75">
      <c r="A58" s="2">
        <v>41030000</v>
      </c>
      <c r="B58" s="3" t="s">
        <v>27</v>
      </c>
      <c r="C58" s="12">
        <f>SUM(C59:C68)</f>
        <v>25145077.6</v>
      </c>
      <c r="D58" s="12">
        <f>SUM(D59:D68)</f>
        <v>501700</v>
      </c>
      <c r="E58" s="12">
        <f t="shared" si="0"/>
        <v>25646777.6</v>
      </c>
      <c r="F58" s="27">
        <v>26628.6</v>
      </c>
      <c r="G58" s="27">
        <v>531.3</v>
      </c>
      <c r="H58" s="27">
        <f t="shared" si="1"/>
        <v>27159.899999999998</v>
      </c>
      <c r="I58" s="27">
        <v>27960.1</v>
      </c>
      <c r="J58" s="27">
        <v>557.9</v>
      </c>
      <c r="K58" s="27">
        <f t="shared" si="2"/>
        <v>28518</v>
      </c>
    </row>
    <row r="59" spans="1:11" ht="72.75" customHeight="1" hidden="1">
      <c r="A59" s="4">
        <v>41030600</v>
      </c>
      <c r="B59" s="9" t="s">
        <v>34</v>
      </c>
      <c r="C59" s="13">
        <v>17796600</v>
      </c>
      <c r="D59" s="13"/>
      <c r="E59" s="13">
        <f t="shared" si="0"/>
        <v>17796600</v>
      </c>
      <c r="F59" s="27">
        <f>'29.12.2011'!F59/1000</f>
        <v>18846.5994</v>
      </c>
      <c r="G59" s="27">
        <f>'29.12.2011'!G59/1000</f>
        <v>0</v>
      </c>
      <c r="H59" s="27">
        <f t="shared" si="1"/>
        <v>18846.5994</v>
      </c>
      <c r="I59" s="27">
        <f>'29.12.2011'!I59/1000</f>
        <v>19788.929369999998</v>
      </c>
      <c r="J59" s="27">
        <f>'29.12.2011'!J59/1000</f>
        <v>0</v>
      </c>
      <c r="K59" s="27">
        <f t="shared" si="2"/>
        <v>19788.929369999998</v>
      </c>
    </row>
    <row r="60" spans="1:11" ht="105" customHeight="1" hidden="1">
      <c r="A60" s="4">
        <v>41030800</v>
      </c>
      <c r="B60" s="9" t="s">
        <v>40</v>
      </c>
      <c r="C60" s="13">
        <v>2638300</v>
      </c>
      <c r="D60" s="13"/>
      <c r="E60" s="13">
        <f t="shared" si="0"/>
        <v>2638300</v>
      </c>
      <c r="F60" s="27">
        <f>'29.12.2011'!F60/1000</f>
        <v>2793.9597000000003</v>
      </c>
      <c r="G60" s="27">
        <f>'29.12.2011'!G60/1000</f>
        <v>0</v>
      </c>
      <c r="H60" s="27">
        <f t="shared" si="1"/>
        <v>2793.9597000000003</v>
      </c>
      <c r="I60" s="27">
        <f>'29.12.2011'!I60/1000</f>
        <v>2933.657685</v>
      </c>
      <c r="J60" s="27">
        <f>'29.12.2011'!J60/1000</f>
        <v>0</v>
      </c>
      <c r="K60" s="27">
        <f t="shared" si="2"/>
        <v>2933.657685</v>
      </c>
    </row>
    <row r="61" spans="1:11" ht="237.75" customHeight="1" hidden="1">
      <c r="A61" s="4">
        <v>41030900</v>
      </c>
      <c r="B61" s="9" t="s">
        <v>57</v>
      </c>
      <c r="C61" s="13">
        <v>849100</v>
      </c>
      <c r="D61" s="13"/>
      <c r="E61" s="13">
        <f t="shared" si="0"/>
        <v>849100</v>
      </c>
      <c r="F61" s="27">
        <f>'29.12.2011'!F61/1000</f>
        <v>899.1969</v>
      </c>
      <c r="G61" s="27">
        <f>'29.12.2011'!G61/1000</f>
        <v>0</v>
      </c>
      <c r="H61" s="27">
        <f t="shared" si="1"/>
        <v>899.1969</v>
      </c>
      <c r="I61" s="27">
        <f>'29.12.2011'!I61/1000</f>
        <v>944.156745</v>
      </c>
      <c r="J61" s="27">
        <f>'29.12.2011'!J61/1000</f>
        <v>0</v>
      </c>
      <c r="K61" s="27">
        <f t="shared" si="2"/>
        <v>944.156745</v>
      </c>
    </row>
    <row r="62" spans="1:11" ht="64.5" customHeight="1" hidden="1">
      <c r="A62" s="4">
        <v>41031000</v>
      </c>
      <c r="B62" s="9" t="s">
        <v>35</v>
      </c>
      <c r="C62" s="13">
        <v>1933000</v>
      </c>
      <c r="D62" s="13"/>
      <c r="E62" s="13">
        <f t="shared" si="0"/>
        <v>1933000</v>
      </c>
      <c r="F62" s="27">
        <f>'29.12.2011'!F62/1000</f>
        <v>2047.047</v>
      </c>
      <c r="G62" s="27">
        <f>'29.12.2011'!G62/1000</f>
        <v>0</v>
      </c>
      <c r="H62" s="27">
        <f t="shared" si="1"/>
        <v>2047.047</v>
      </c>
      <c r="I62" s="27">
        <f>'29.12.2011'!I62/1000</f>
        <v>2149.39935</v>
      </c>
      <c r="J62" s="27">
        <f>'29.12.2011'!J62/1000</f>
        <v>0</v>
      </c>
      <c r="K62" s="27">
        <f t="shared" si="2"/>
        <v>2149.39935</v>
      </c>
    </row>
    <row r="63" spans="1:11" ht="60" customHeight="1" hidden="1">
      <c r="A63" s="19">
        <v>41034400</v>
      </c>
      <c r="B63" s="20" t="s">
        <v>58</v>
      </c>
      <c r="C63" s="13"/>
      <c r="D63" s="13">
        <v>501700</v>
      </c>
      <c r="E63" s="13">
        <f t="shared" si="0"/>
        <v>501700</v>
      </c>
      <c r="F63" s="27">
        <f>'29.12.2011'!F63/1000</f>
        <v>0</v>
      </c>
      <c r="G63" s="27">
        <f>'29.12.2011'!G63/1000</f>
        <v>501.7</v>
      </c>
      <c r="H63" s="27">
        <f t="shared" si="1"/>
        <v>501.7</v>
      </c>
      <c r="I63" s="27">
        <f>'29.12.2011'!I63/1000</f>
        <v>0</v>
      </c>
      <c r="J63" s="27">
        <f>'29.12.2011'!J63/1000</f>
        <v>501.7</v>
      </c>
      <c r="K63" s="27">
        <f t="shared" si="2"/>
        <v>501.7</v>
      </c>
    </row>
    <row r="64" spans="1:11" ht="45" customHeight="1" hidden="1">
      <c r="A64" s="19">
        <v>41034500</v>
      </c>
      <c r="B64" s="20" t="s">
        <v>66</v>
      </c>
      <c r="C64" s="13">
        <v>1000000</v>
      </c>
      <c r="D64" s="13"/>
      <c r="E64" s="13">
        <f t="shared" si="0"/>
        <v>1000000</v>
      </c>
      <c r="F64" s="27">
        <f>'29.12.2011'!F64/1000</f>
        <v>1059</v>
      </c>
      <c r="G64" s="27">
        <f>'29.12.2011'!G64/1000</f>
        <v>0</v>
      </c>
      <c r="H64" s="27">
        <f t="shared" si="1"/>
        <v>1059</v>
      </c>
      <c r="I64" s="27">
        <f>'29.12.2011'!I64/1000</f>
        <v>1111.95</v>
      </c>
      <c r="J64" s="27">
        <f>'29.12.2011'!J64/1000</f>
        <v>0</v>
      </c>
      <c r="K64" s="27">
        <f t="shared" si="2"/>
        <v>1111.95</v>
      </c>
    </row>
    <row r="65" spans="1:11" ht="45" customHeight="1" hidden="1">
      <c r="A65" s="4">
        <v>41035200</v>
      </c>
      <c r="B65" s="9" t="s">
        <v>59</v>
      </c>
      <c r="C65" s="13">
        <v>139800</v>
      </c>
      <c r="D65" s="13"/>
      <c r="E65" s="13">
        <f t="shared" si="0"/>
        <v>139800</v>
      </c>
      <c r="F65" s="27">
        <f>'29.12.2011'!F65/1000</f>
        <v>148.0482</v>
      </c>
      <c r="G65" s="27">
        <f>'29.12.2011'!G65/1000</f>
        <v>0</v>
      </c>
      <c r="H65" s="27">
        <f t="shared" si="1"/>
        <v>148.0482</v>
      </c>
      <c r="I65" s="27">
        <f>'29.12.2011'!I65/1000</f>
        <v>155.45061</v>
      </c>
      <c r="J65" s="27">
        <f>'29.12.2011'!J65/1000</f>
        <v>0</v>
      </c>
      <c r="K65" s="27">
        <f t="shared" si="2"/>
        <v>155.45061</v>
      </c>
    </row>
    <row r="66" spans="1:11" ht="45" customHeight="1" hidden="1">
      <c r="A66" s="4">
        <v>41035600</v>
      </c>
      <c r="B66" s="9" t="s">
        <v>60</v>
      </c>
      <c r="C66" s="13">
        <v>4827.6</v>
      </c>
      <c r="D66" s="13"/>
      <c r="E66" s="13">
        <f t="shared" si="0"/>
        <v>4827.6</v>
      </c>
      <c r="F66" s="27">
        <f>'29.12.2011'!F66/1000</f>
        <v>5.112428400000001</v>
      </c>
      <c r="G66" s="27">
        <f>'29.12.2011'!G66/1000</f>
        <v>0</v>
      </c>
      <c r="H66" s="27">
        <f t="shared" si="1"/>
        <v>5.112428400000001</v>
      </c>
      <c r="I66" s="27">
        <f>'29.12.2011'!I66/1000</f>
        <v>5.368049820000001</v>
      </c>
      <c r="J66" s="27">
        <f>'29.12.2011'!J66/1000</f>
        <v>0</v>
      </c>
      <c r="K66" s="27">
        <f t="shared" si="2"/>
        <v>5.368049820000001</v>
      </c>
    </row>
    <row r="67" spans="1:11" ht="119.25" customHeight="1" hidden="1">
      <c r="A67" s="4">
        <v>41035800</v>
      </c>
      <c r="B67" s="9" t="s">
        <v>61</v>
      </c>
      <c r="C67" s="13">
        <v>783450</v>
      </c>
      <c r="D67" s="13"/>
      <c r="E67" s="13">
        <f t="shared" si="0"/>
        <v>783450</v>
      </c>
      <c r="F67" s="27">
        <f>'29.12.2011'!F67/1000</f>
        <v>829.6735500000001</v>
      </c>
      <c r="G67" s="27">
        <f>'29.12.2011'!G67/1000</f>
        <v>0</v>
      </c>
      <c r="H67" s="27">
        <f t="shared" si="1"/>
        <v>829.6735500000001</v>
      </c>
      <c r="I67" s="27">
        <f>'29.12.2011'!I67/1000</f>
        <v>871.1572275000001</v>
      </c>
      <c r="J67" s="27">
        <f>'29.12.2011'!J67/1000</f>
        <v>0</v>
      </c>
      <c r="K67" s="27">
        <f t="shared" si="2"/>
        <v>871.1572275000001</v>
      </c>
    </row>
    <row r="68" spans="1:11" ht="78" customHeight="1" hidden="1">
      <c r="A68" s="4">
        <v>41037000</v>
      </c>
      <c r="B68" s="9" t="s">
        <v>38</v>
      </c>
      <c r="C68" s="13"/>
      <c r="D68" s="13"/>
      <c r="E68" s="13">
        <f t="shared" si="0"/>
        <v>0</v>
      </c>
      <c r="F68" s="27">
        <f>'29.12.2011'!F68/1000</f>
        <v>0</v>
      </c>
      <c r="G68" s="27">
        <f>'29.12.2011'!G68/1000</f>
        <v>0</v>
      </c>
      <c r="H68" s="27">
        <f t="shared" si="1"/>
        <v>0</v>
      </c>
      <c r="I68" s="27">
        <f>'29.12.2011'!I68/1000</f>
        <v>0</v>
      </c>
      <c r="J68" s="27">
        <f>'29.12.2011'!J68/1000</f>
        <v>0</v>
      </c>
      <c r="K68" s="27">
        <f t="shared" si="2"/>
        <v>0</v>
      </c>
    </row>
    <row r="69" spans="1:11" ht="27" customHeight="1">
      <c r="A69" s="38" t="s">
        <v>28</v>
      </c>
      <c r="B69" s="39"/>
      <c r="C69" s="12">
        <f>C49+C50</f>
        <v>75108525.6</v>
      </c>
      <c r="D69" s="12">
        <f>D49+D50</f>
        <v>857225</v>
      </c>
      <c r="E69" s="13">
        <f t="shared" si="0"/>
        <v>75965750.6</v>
      </c>
      <c r="F69" s="27">
        <v>79539.9</v>
      </c>
      <c r="G69" s="27">
        <v>907.8</v>
      </c>
      <c r="H69" s="27">
        <f t="shared" si="1"/>
        <v>80447.7</v>
      </c>
      <c r="I69" s="27">
        <v>83516.9</v>
      </c>
      <c r="J69" s="27">
        <v>953.2</v>
      </c>
      <c r="K69" s="27">
        <f t="shared" si="2"/>
        <v>84470.09999999999</v>
      </c>
    </row>
    <row r="70" spans="1:5" ht="27" customHeight="1">
      <c r="A70" s="15"/>
      <c r="B70" s="15"/>
      <c r="C70" s="16"/>
      <c r="D70" s="16"/>
      <c r="E70" s="17"/>
    </row>
    <row r="71" spans="1:9" ht="18.75">
      <c r="A71" s="1"/>
      <c r="B71" s="28" t="s">
        <v>74</v>
      </c>
      <c r="C71" s="28"/>
      <c r="D71" s="28"/>
      <c r="E71" s="28"/>
      <c r="F71" s="29"/>
      <c r="G71" s="29"/>
      <c r="H71" s="29"/>
      <c r="I71" s="28" t="s">
        <v>75</v>
      </c>
    </row>
    <row r="72" spans="1:5" ht="12.75">
      <c r="A72" s="1"/>
      <c r="B72" s="1"/>
      <c r="C72" s="1"/>
      <c r="D72" s="1"/>
      <c r="E72" s="1"/>
    </row>
    <row r="73" spans="1:5" ht="12.75" hidden="1">
      <c r="A73" s="1"/>
      <c r="B73" s="1"/>
      <c r="C73" s="1"/>
      <c r="D73" s="1"/>
      <c r="E73" s="1"/>
    </row>
    <row r="75" spans="2:5" ht="12.75">
      <c r="B75" s="1"/>
      <c r="C75" s="1"/>
      <c r="D75" s="1"/>
      <c r="E75" s="1"/>
    </row>
  </sheetData>
  <mergeCells count="15">
    <mergeCell ref="K8:K9"/>
    <mergeCell ref="A5:K5"/>
    <mergeCell ref="A7:A9"/>
    <mergeCell ref="B7:B9"/>
    <mergeCell ref="F7:H7"/>
    <mergeCell ref="I7:K7"/>
    <mergeCell ref="C8:C9"/>
    <mergeCell ref="D8:D9"/>
    <mergeCell ref="E8:E9"/>
    <mergeCell ref="F8:F9"/>
    <mergeCell ref="A69:B69"/>
    <mergeCell ref="H8:H9"/>
    <mergeCell ref="I8:I9"/>
    <mergeCell ref="J8:J9"/>
    <mergeCell ref="G8:G9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5"/>
  <sheetViews>
    <sheetView zoomScale="75" zoomScaleNormal="75" workbookViewId="0" topLeftCell="A1">
      <selection activeCell="F10" sqref="F10"/>
    </sheetView>
  </sheetViews>
  <sheetFormatPr defaultColWidth="9.140625" defaultRowHeight="12.75"/>
  <cols>
    <col min="1" max="1" width="11.140625" style="0" bestFit="1" customWidth="1"/>
    <col min="2" max="2" width="78.8515625" style="0" customWidth="1"/>
    <col min="3" max="3" width="14.28125" style="0" hidden="1" customWidth="1"/>
    <col min="4" max="4" width="15.7109375" style="0" hidden="1" customWidth="1"/>
    <col min="5" max="5" width="16.421875" style="0" hidden="1" customWidth="1"/>
    <col min="6" max="6" width="12.8515625" style="0" customWidth="1"/>
    <col min="7" max="7" width="15.140625" style="0" customWidth="1"/>
    <col min="8" max="8" width="13.28125" style="0" customWidth="1"/>
    <col min="9" max="9" width="14.140625" style="0" customWidth="1"/>
    <col min="10" max="10" width="12.421875" style="0" customWidth="1"/>
    <col min="11" max="11" width="13.00390625" style="0" customWidth="1"/>
  </cols>
  <sheetData>
    <row r="1" spans="4:9" ht="15.75">
      <c r="D1" s="6"/>
      <c r="E1" s="1"/>
      <c r="H1" s="6" t="s">
        <v>36</v>
      </c>
      <c r="I1" s="6"/>
    </row>
    <row r="2" spans="4:9" ht="15.75">
      <c r="D2" s="6"/>
      <c r="E2" s="1"/>
      <c r="H2" s="6" t="s">
        <v>70</v>
      </c>
      <c r="I2" s="6"/>
    </row>
    <row r="3" spans="4:9" ht="15.75">
      <c r="D3" s="6"/>
      <c r="E3" s="1"/>
      <c r="H3" s="6" t="s">
        <v>45</v>
      </c>
      <c r="I3" s="6"/>
    </row>
    <row r="4" spans="4:5" ht="12.75">
      <c r="D4" s="1"/>
      <c r="E4" s="1"/>
    </row>
    <row r="5" spans="1:11" ht="22.5">
      <c r="A5" s="33" t="s">
        <v>71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ht="16.5" customHeight="1">
      <c r="K6" t="s">
        <v>69</v>
      </c>
    </row>
    <row r="7" spans="1:11" ht="12.75">
      <c r="A7" s="37" t="s">
        <v>1</v>
      </c>
      <c r="B7" s="34" t="s">
        <v>2</v>
      </c>
      <c r="E7" s="1" t="s">
        <v>0</v>
      </c>
      <c r="F7" s="30" t="s">
        <v>68</v>
      </c>
      <c r="G7" s="31"/>
      <c r="H7" s="32"/>
      <c r="I7" s="30" t="s">
        <v>67</v>
      </c>
      <c r="J7" s="31"/>
      <c r="K7" s="32"/>
    </row>
    <row r="8" spans="1:11" ht="14.25" customHeight="1">
      <c r="A8" s="37"/>
      <c r="B8" s="34"/>
      <c r="C8" s="40" t="s">
        <v>3</v>
      </c>
      <c r="D8" s="35" t="s">
        <v>4</v>
      </c>
      <c r="E8" s="37" t="s">
        <v>5</v>
      </c>
      <c r="F8" s="35" t="s">
        <v>3</v>
      </c>
      <c r="G8" s="35" t="s">
        <v>4</v>
      </c>
      <c r="H8" s="37" t="s">
        <v>5</v>
      </c>
      <c r="I8" s="35" t="s">
        <v>3</v>
      </c>
      <c r="J8" s="35" t="s">
        <v>4</v>
      </c>
      <c r="K8" s="37" t="s">
        <v>5</v>
      </c>
    </row>
    <row r="9" spans="1:11" ht="43.5" customHeight="1">
      <c r="A9" s="37"/>
      <c r="B9" s="34"/>
      <c r="C9" s="41"/>
      <c r="D9" s="36"/>
      <c r="E9" s="37"/>
      <c r="F9" s="36"/>
      <c r="G9" s="36"/>
      <c r="H9" s="37"/>
      <c r="I9" s="36"/>
      <c r="J9" s="36"/>
      <c r="K9" s="37"/>
    </row>
    <row r="10" spans="1:11" ht="15.75">
      <c r="A10" s="2">
        <v>10000000</v>
      </c>
      <c r="B10" s="11" t="s">
        <v>6</v>
      </c>
      <c r="C10" s="12">
        <f>C11</f>
        <v>7601012</v>
      </c>
      <c r="D10" s="12">
        <f>D11+D19</f>
        <v>0</v>
      </c>
      <c r="E10" s="12">
        <f>C10+D10</f>
        <v>7601012</v>
      </c>
      <c r="F10" s="27">
        <f>'29.12.2011'!F10/1000</f>
        <v>8049.471708000001</v>
      </c>
      <c r="G10" s="27">
        <f>'29.12.2011'!G10/1000</f>
        <v>0</v>
      </c>
      <c r="H10" s="27">
        <f>'29.12.2011'!H10/1000</f>
        <v>8049.471708000001</v>
      </c>
      <c r="I10" s="27">
        <f>'29.12.2011'!I10/1000</f>
        <v>8451.9452934</v>
      </c>
      <c r="J10" s="27">
        <f>'29.12.2011'!J10/1000</f>
        <v>0</v>
      </c>
      <c r="K10" s="27">
        <f>'29.12.2011'!K10/1000</f>
        <v>8451.9452934</v>
      </c>
    </row>
    <row r="11" spans="1:11" ht="31.5">
      <c r="A11" s="2">
        <v>11000000</v>
      </c>
      <c r="B11" s="10" t="s">
        <v>8</v>
      </c>
      <c r="C11" s="12">
        <f>C12+C19</f>
        <v>7601012</v>
      </c>
      <c r="D11" s="12"/>
      <c r="E11" s="12">
        <f aca="true" t="shared" si="0" ref="E11:E69">C11+D11</f>
        <v>7601012</v>
      </c>
      <c r="F11" s="27">
        <f>'29.12.2011'!F11/1000</f>
        <v>8049.471708000001</v>
      </c>
      <c r="G11" s="27">
        <f>'29.12.2011'!G11/1000</f>
        <v>0</v>
      </c>
      <c r="H11" s="27">
        <f>'29.12.2011'!H11/1000</f>
        <v>8049.471708000001</v>
      </c>
      <c r="I11" s="27">
        <f>'29.12.2011'!I11/1000</f>
        <v>8451.9452934</v>
      </c>
      <c r="J11" s="27">
        <f>'29.12.2011'!J11/1000</f>
        <v>0</v>
      </c>
      <c r="K11" s="27">
        <f>'29.12.2011'!K11/1000</f>
        <v>8451.9452934</v>
      </c>
    </row>
    <row r="12" spans="1:11" ht="15.75">
      <c r="A12" s="2">
        <v>11010000</v>
      </c>
      <c r="B12" s="21" t="s">
        <v>46</v>
      </c>
      <c r="C12" s="13">
        <f>C13+C14+C15+C16+C17+C18</f>
        <v>7561012</v>
      </c>
      <c r="D12" s="13"/>
      <c r="E12" s="13">
        <f t="shared" si="0"/>
        <v>7561012</v>
      </c>
      <c r="F12" s="27">
        <f>'29.12.2011'!F12/1000</f>
        <v>8007.111708</v>
      </c>
      <c r="G12" s="27">
        <f>'29.12.2011'!G12/1000</f>
        <v>0</v>
      </c>
      <c r="H12" s="27">
        <f>'29.12.2011'!H12/1000</f>
        <v>8007.111708</v>
      </c>
      <c r="I12" s="27">
        <f>'29.12.2011'!I12/1000</f>
        <v>8407.467293400001</v>
      </c>
      <c r="J12" s="27">
        <f>'29.12.2011'!J12/1000</f>
        <v>0</v>
      </c>
      <c r="K12" s="27">
        <f>'29.12.2011'!K12/1000</f>
        <v>8407.467293400001</v>
      </c>
    </row>
    <row r="13" spans="1:11" ht="15.75" customHeight="1" hidden="1">
      <c r="A13" s="4">
        <v>11010100</v>
      </c>
      <c r="B13" s="9" t="s">
        <v>47</v>
      </c>
      <c r="C13" s="13">
        <v>6429146</v>
      </c>
      <c r="D13" s="13"/>
      <c r="E13" s="13">
        <f t="shared" si="0"/>
        <v>6429146</v>
      </c>
      <c r="F13" s="27">
        <f>'29.12.2011'!F13/1000</f>
        <v>6808.465614000001</v>
      </c>
      <c r="G13" s="27">
        <f>'29.12.2011'!G13/1000</f>
        <v>0</v>
      </c>
      <c r="H13" s="27">
        <f>'29.12.2011'!H13/1000</f>
        <v>6808.465614000001</v>
      </c>
      <c r="I13" s="27">
        <f>'29.12.2011'!I13/1000</f>
        <v>7148.888894700002</v>
      </c>
      <c r="J13" s="27">
        <f>'29.12.2011'!J13/1000</f>
        <v>0</v>
      </c>
      <c r="K13" s="27">
        <f>'29.12.2011'!K13/1000</f>
        <v>7148.888894700002</v>
      </c>
    </row>
    <row r="14" spans="1:11" ht="47.25" customHeight="1" hidden="1">
      <c r="A14" s="4">
        <v>11010200</v>
      </c>
      <c r="B14" s="9" t="s">
        <v>48</v>
      </c>
      <c r="C14" s="13">
        <v>12360</v>
      </c>
      <c r="D14" s="13"/>
      <c r="E14" s="13">
        <f t="shared" si="0"/>
        <v>12360</v>
      </c>
      <c r="F14" s="27">
        <f>'29.12.2011'!F14/1000</f>
        <v>13.08924</v>
      </c>
      <c r="G14" s="27">
        <f>'29.12.2011'!G14/1000</f>
        <v>0</v>
      </c>
      <c r="H14" s="27">
        <f>'29.12.2011'!H14/1000</f>
        <v>13.08924</v>
      </c>
      <c r="I14" s="27">
        <f>'29.12.2011'!I14/1000</f>
        <v>13.743701999999999</v>
      </c>
      <c r="J14" s="27">
        <f>'29.12.2011'!J14/1000</f>
        <v>0</v>
      </c>
      <c r="K14" s="27">
        <f>'29.12.2011'!K14/1000</f>
        <v>13.743701999999999</v>
      </c>
    </row>
    <row r="15" spans="1:11" ht="27.75" customHeight="1" hidden="1">
      <c r="A15" s="4">
        <v>11010300</v>
      </c>
      <c r="B15" s="9" t="s">
        <v>49</v>
      </c>
      <c r="C15" s="13">
        <v>1765</v>
      </c>
      <c r="D15" s="13"/>
      <c r="E15" s="13">
        <f t="shared" si="0"/>
        <v>1765</v>
      </c>
      <c r="F15" s="27">
        <f>'29.12.2011'!F15/1000</f>
        <v>1.869135</v>
      </c>
      <c r="G15" s="27">
        <f>'29.12.2011'!G15/1000</f>
        <v>0</v>
      </c>
      <c r="H15" s="27">
        <f>'29.12.2011'!H15/1000</f>
        <v>1.869135</v>
      </c>
      <c r="I15" s="27">
        <f>'29.12.2011'!I15/1000</f>
        <v>1.9625917499999999</v>
      </c>
      <c r="J15" s="27">
        <f>'29.12.2011'!J15/1000</f>
        <v>0</v>
      </c>
      <c r="K15" s="27">
        <f>'29.12.2011'!K15/1000</f>
        <v>1.9625917499999999</v>
      </c>
    </row>
    <row r="16" spans="1:11" ht="45" customHeight="1" hidden="1">
      <c r="A16" s="4">
        <v>11011200</v>
      </c>
      <c r="B16" s="9" t="s">
        <v>50</v>
      </c>
      <c r="C16" s="13">
        <v>1066919</v>
      </c>
      <c r="D16" s="13"/>
      <c r="E16" s="13">
        <f t="shared" si="0"/>
        <v>1066919</v>
      </c>
      <c r="F16" s="27">
        <f>'29.12.2011'!F16/1000</f>
        <v>1129.8672210000002</v>
      </c>
      <c r="G16" s="27">
        <f>'29.12.2011'!G16/1000</f>
        <v>0</v>
      </c>
      <c r="H16" s="27">
        <f>'29.12.2011'!H16/1000</f>
        <v>1129.8672210000002</v>
      </c>
      <c r="I16" s="27">
        <f>'29.12.2011'!I16/1000</f>
        <v>1186.3605820500002</v>
      </c>
      <c r="J16" s="27">
        <f>'29.12.2011'!J16/1000</f>
        <v>0</v>
      </c>
      <c r="K16" s="27">
        <f>'29.12.2011'!K16/1000</f>
        <v>1186.3605820500002</v>
      </c>
    </row>
    <row r="17" spans="1:11" ht="45" customHeight="1" hidden="1">
      <c r="A17" s="4">
        <v>11011300</v>
      </c>
      <c r="B17" s="9" t="s">
        <v>51</v>
      </c>
      <c r="C17" s="13">
        <v>9742</v>
      </c>
      <c r="D17" s="13"/>
      <c r="E17" s="13">
        <f t="shared" si="0"/>
        <v>9742</v>
      </c>
      <c r="F17" s="27">
        <f>'29.12.2011'!F17/1000</f>
        <v>10.316778000000001</v>
      </c>
      <c r="G17" s="27">
        <f>'29.12.2011'!G17/1000</f>
        <v>0</v>
      </c>
      <c r="H17" s="27">
        <f>'29.12.2011'!H17/1000</f>
        <v>10.316778000000001</v>
      </c>
      <c r="I17" s="27">
        <f>'29.12.2011'!I17/1000</f>
        <v>10.8326169</v>
      </c>
      <c r="J17" s="27">
        <f>'29.12.2011'!J17/1000</f>
        <v>0</v>
      </c>
      <c r="K17" s="27">
        <f>'29.12.2011'!K17/1000</f>
        <v>10.8326169</v>
      </c>
    </row>
    <row r="18" spans="1:11" ht="58.5" customHeight="1" hidden="1">
      <c r="A18" s="4">
        <v>11011400</v>
      </c>
      <c r="B18" s="9" t="s">
        <v>52</v>
      </c>
      <c r="C18" s="13">
        <v>41080</v>
      </c>
      <c r="D18" s="13"/>
      <c r="E18" s="13">
        <f t="shared" si="0"/>
        <v>41080</v>
      </c>
      <c r="F18" s="27">
        <f>'29.12.2011'!F18/1000</f>
        <v>43.50372</v>
      </c>
      <c r="G18" s="27">
        <f>'29.12.2011'!G18/1000</f>
        <v>0</v>
      </c>
      <c r="H18" s="27">
        <f>'29.12.2011'!H18/1000</f>
        <v>43.50372</v>
      </c>
      <c r="I18" s="27">
        <f>'29.12.2011'!I18/1000</f>
        <v>45.678906000000005</v>
      </c>
      <c r="J18" s="27">
        <f>'29.12.2011'!J18/1000</f>
        <v>0</v>
      </c>
      <c r="K18" s="27">
        <f>'29.12.2011'!K18/1000</f>
        <v>45.678906000000005</v>
      </c>
    </row>
    <row r="19" spans="1:11" ht="15.75">
      <c r="A19" s="2">
        <v>11020000</v>
      </c>
      <c r="B19" s="22" t="s">
        <v>9</v>
      </c>
      <c r="C19" s="12">
        <f>C20</f>
        <v>40000</v>
      </c>
      <c r="D19" s="12"/>
      <c r="E19" s="12">
        <f t="shared" si="0"/>
        <v>40000</v>
      </c>
      <c r="F19" s="27">
        <f>'29.12.2011'!F19/1000</f>
        <v>42.36</v>
      </c>
      <c r="G19" s="27">
        <f>'29.12.2011'!G19/1000</f>
        <v>0</v>
      </c>
      <c r="H19" s="27">
        <f>'29.12.2011'!H19/1000</f>
        <v>42.36</v>
      </c>
      <c r="I19" s="27">
        <f>'29.12.2011'!I19/1000</f>
        <v>44.478</v>
      </c>
      <c r="J19" s="27">
        <f>'29.12.2011'!J19/1000</f>
        <v>0</v>
      </c>
      <c r="K19" s="27">
        <f>'29.12.2011'!K19/1000</f>
        <v>44.478</v>
      </c>
    </row>
    <row r="20" spans="1:11" ht="30.75" customHeight="1" hidden="1">
      <c r="A20" s="4">
        <v>11020200</v>
      </c>
      <c r="B20" s="7" t="s">
        <v>53</v>
      </c>
      <c r="C20" s="13">
        <v>40000</v>
      </c>
      <c r="D20" s="13"/>
      <c r="E20" s="13">
        <f t="shared" si="0"/>
        <v>40000</v>
      </c>
      <c r="F20" s="27">
        <f>'29.12.2011'!F20/1000</f>
        <v>42.36</v>
      </c>
      <c r="G20" s="27">
        <f>'29.12.2011'!G20/1000</f>
        <v>0</v>
      </c>
      <c r="H20" s="27">
        <f>'29.12.2011'!H20/1000</f>
        <v>42.36</v>
      </c>
      <c r="I20" s="27">
        <f>'29.12.2011'!I20/1000</f>
        <v>44.478</v>
      </c>
      <c r="J20" s="27">
        <f>'29.12.2011'!J20/1000</f>
        <v>0</v>
      </c>
      <c r="K20" s="27">
        <f>'29.12.2011'!K20/1000</f>
        <v>44.478</v>
      </c>
    </row>
    <row r="21" spans="1:11" ht="15.75">
      <c r="A21" s="2">
        <v>20000000</v>
      </c>
      <c r="B21" s="11" t="s">
        <v>10</v>
      </c>
      <c r="C21" s="12">
        <f>C22+C24+C27</f>
        <v>110331</v>
      </c>
      <c r="D21" s="12">
        <f>D27+D34</f>
        <v>355525</v>
      </c>
      <c r="E21" s="12">
        <f t="shared" si="0"/>
        <v>465856</v>
      </c>
      <c r="F21" s="27">
        <f>'29.12.2011'!F21/1000</f>
        <v>116.840529</v>
      </c>
      <c r="G21" s="27">
        <f>'29.12.2011'!G21/1000</f>
        <v>376.500975</v>
      </c>
      <c r="H21" s="27">
        <f>'29.12.2011'!H21/1000</f>
        <v>493.34150399999993</v>
      </c>
      <c r="I21" s="27">
        <f>'29.12.2011'!I21/1000</f>
        <v>122.68255545000001</v>
      </c>
      <c r="J21" s="27">
        <f>'29.12.2011'!J21/1000</f>
        <v>395.32602375</v>
      </c>
      <c r="K21" s="27">
        <f>'29.12.2011'!K21/1000</f>
        <v>518.0085792</v>
      </c>
    </row>
    <row r="22" spans="1:11" ht="17.25" customHeight="1">
      <c r="A22" s="2">
        <v>21000000</v>
      </c>
      <c r="B22" s="3" t="s">
        <v>11</v>
      </c>
      <c r="C22" s="12">
        <f>C23</f>
        <v>82331</v>
      </c>
      <c r="D22" s="12"/>
      <c r="E22" s="12">
        <f t="shared" si="0"/>
        <v>82331</v>
      </c>
      <c r="F22" s="27">
        <f>'29.12.2011'!F22/1000</f>
        <v>87.188529</v>
      </c>
      <c r="G22" s="27">
        <f>'29.12.2011'!G22/1000</f>
        <v>0</v>
      </c>
      <c r="H22" s="27">
        <f>'29.12.2011'!H22/1000</f>
        <v>87.188529</v>
      </c>
      <c r="I22" s="27">
        <f>'29.12.2011'!I22/1000</f>
        <v>91.54795545000002</v>
      </c>
      <c r="J22" s="27">
        <f>'29.12.2011'!J22/1000</f>
        <v>0</v>
      </c>
      <c r="K22" s="27">
        <f>'29.12.2011'!K22/1000</f>
        <v>91.54795545000002</v>
      </c>
    </row>
    <row r="23" spans="1:11" ht="18.75" customHeight="1">
      <c r="A23" s="4">
        <v>21050000</v>
      </c>
      <c r="B23" s="8" t="s">
        <v>56</v>
      </c>
      <c r="C23" s="13">
        <v>82331</v>
      </c>
      <c r="D23" s="13"/>
      <c r="E23" s="13">
        <f t="shared" si="0"/>
        <v>82331</v>
      </c>
      <c r="F23" s="27">
        <f>'29.12.2011'!F23/1000</f>
        <v>87.188529</v>
      </c>
      <c r="G23" s="27">
        <f>'29.12.2011'!G23/1000</f>
        <v>0</v>
      </c>
      <c r="H23" s="27">
        <f>'29.12.2011'!H23/1000</f>
        <v>87.188529</v>
      </c>
      <c r="I23" s="27">
        <f>'29.12.2011'!I23/1000</f>
        <v>91.54795545000002</v>
      </c>
      <c r="J23" s="27">
        <f>'29.12.2011'!J23/1000</f>
        <v>0</v>
      </c>
      <c r="K23" s="27">
        <f>'29.12.2011'!K23/1000</f>
        <v>91.54795545000002</v>
      </c>
    </row>
    <row r="24" spans="1:11" ht="31.5">
      <c r="A24" s="2">
        <v>22000000</v>
      </c>
      <c r="B24" s="3" t="s">
        <v>12</v>
      </c>
      <c r="C24" s="12">
        <f>C26</f>
        <v>7000</v>
      </c>
      <c r="D24" s="12"/>
      <c r="E24" s="12">
        <f t="shared" si="0"/>
        <v>7000</v>
      </c>
      <c r="F24" s="27">
        <f>'29.12.2011'!F24/1000</f>
        <v>7.413</v>
      </c>
      <c r="G24" s="27">
        <f>'29.12.2011'!G24/1000</f>
        <v>0</v>
      </c>
      <c r="H24" s="27">
        <f>'29.12.2011'!H24/1000</f>
        <v>7.413</v>
      </c>
      <c r="I24" s="27">
        <f>'29.12.2011'!I24/1000</f>
        <v>7.78365</v>
      </c>
      <c r="J24" s="27">
        <f>'29.12.2011'!J24/1000</f>
        <v>0</v>
      </c>
      <c r="K24" s="27">
        <f>'29.12.2011'!K24/1000</f>
        <v>7.78365</v>
      </c>
    </row>
    <row r="25" spans="1:11" ht="15.75">
      <c r="A25" s="2">
        <v>22010000</v>
      </c>
      <c r="B25" s="22" t="s">
        <v>54</v>
      </c>
      <c r="C25" s="12">
        <f>C26</f>
        <v>7000</v>
      </c>
      <c r="D25" s="12"/>
      <c r="E25" s="12">
        <f t="shared" si="0"/>
        <v>7000</v>
      </c>
      <c r="F25" s="27">
        <f>'29.12.2011'!F25/1000</f>
        <v>7.413</v>
      </c>
      <c r="G25" s="27">
        <f>'29.12.2011'!G25/1000</f>
        <v>0</v>
      </c>
      <c r="H25" s="27">
        <f>'29.12.2011'!H25/1000</f>
        <v>7.413</v>
      </c>
      <c r="I25" s="27">
        <f>'29.12.2011'!I25/1000</f>
        <v>7.78365</v>
      </c>
      <c r="J25" s="27">
        <f>'29.12.2011'!J25/1000</f>
        <v>0</v>
      </c>
      <c r="K25" s="27">
        <f>'29.12.2011'!K25/1000</f>
        <v>7.78365</v>
      </c>
    </row>
    <row r="26" spans="1:11" ht="47.25" customHeight="1" hidden="1">
      <c r="A26" s="4">
        <v>22010300</v>
      </c>
      <c r="B26" s="5" t="s">
        <v>55</v>
      </c>
      <c r="C26" s="13">
        <v>7000</v>
      </c>
      <c r="D26" s="13"/>
      <c r="E26" s="13">
        <f t="shared" si="0"/>
        <v>7000</v>
      </c>
      <c r="F26" s="27">
        <f>'29.12.2011'!F26/1000</f>
        <v>7.413</v>
      </c>
      <c r="G26" s="27">
        <f>'29.12.2011'!G26/1000</f>
        <v>0</v>
      </c>
      <c r="H26" s="27">
        <f>'29.12.2011'!H26/1000</f>
        <v>7.413</v>
      </c>
      <c r="I26" s="27">
        <f>'29.12.2011'!I26/1000</f>
        <v>7.78365</v>
      </c>
      <c r="J26" s="27">
        <f>'29.12.2011'!J26/1000</f>
        <v>0</v>
      </c>
      <c r="K26" s="27">
        <f>'29.12.2011'!K26/1000</f>
        <v>7.78365</v>
      </c>
    </row>
    <row r="27" spans="1:11" ht="15.75">
      <c r="A27" s="2">
        <v>24000000</v>
      </c>
      <c r="B27" s="3" t="s">
        <v>13</v>
      </c>
      <c r="C27" s="12">
        <f>C29</f>
        <v>21000</v>
      </c>
      <c r="D27" s="12">
        <f>D29</f>
        <v>0</v>
      </c>
      <c r="E27" s="12">
        <f t="shared" si="0"/>
        <v>21000</v>
      </c>
      <c r="F27" s="27">
        <f>'29.12.2011'!F27/1000</f>
        <v>22.239</v>
      </c>
      <c r="G27" s="27">
        <f>'29.12.2011'!G27/1000</f>
        <v>0</v>
      </c>
      <c r="H27" s="27">
        <f>'29.12.2011'!H27/1000</f>
        <v>22.239</v>
      </c>
      <c r="I27" s="27">
        <f>'29.12.2011'!I27/1000</f>
        <v>23.35095</v>
      </c>
      <c r="J27" s="27">
        <f>'29.12.2011'!J27/1000</f>
        <v>0</v>
      </c>
      <c r="K27" s="27">
        <f>'29.12.2011'!K27/1000</f>
        <v>23.35095</v>
      </c>
    </row>
    <row r="28" spans="1:11" ht="63" customHeight="1" hidden="1">
      <c r="A28" s="4">
        <v>24030000</v>
      </c>
      <c r="B28" s="5" t="s">
        <v>14</v>
      </c>
      <c r="C28" s="13"/>
      <c r="D28" s="13" t="s">
        <v>7</v>
      </c>
      <c r="E28" s="13" t="e">
        <f t="shared" si="0"/>
        <v>#VALUE!</v>
      </c>
      <c r="F28" s="27">
        <f>'29.12.2011'!F28/1000</f>
        <v>0</v>
      </c>
      <c r="G28" s="27" t="e">
        <f>'29.12.2011'!G28/1000</f>
        <v>#VALUE!</v>
      </c>
      <c r="H28" s="27" t="e">
        <f>'29.12.2011'!H28/1000</f>
        <v>#VALUE!</v>
      </c>
      <c r="I28" s="27">
        <f>'29.12.2011'!I28/1000</f>
        <v>0</v>
      </c>
      <c r="J28" s="27" t="e">
        <f>'29.12.2011'!J28/1000</f>
        <v>#VALUE!</v>
      </c>
      <c r="K28" s="27" t="e">
        <f>'29.12.2011'!K28/1000</f>
        <v>#VALUE!</v>
      </c>
    </row>
    <row r="29" spans="1:11" ht="15.75" customHeight="1" hidden="1">
      <c r="A29" s="4">
        <v>24060000</v>
      </c>
      <c r="B29" s="5" t="s">
        <v>15</v>
      </c>
      <c r="C29" s="14">
        <f>C30</f>
        <v>21000</v>
      </c>
      <c r="D29" s="13">
        <f>D31</f>
        <v>0</v>
      </c>
      <c r="E29" s="13">
        <f t="shared" si="0"/>
        <v>21000</v>
      </c>
      <c r="F29" s="27">
        <f>'29.12.2011'!F29/1000</f>
        <v>22.239</v>
      </c>
      <c r="G29" s="27">
        <f>'29.12.2011'!G29/1000</f>
        <v>0</v>
      </c>
      <c r="H29" s="27">
        <f>'29.12.2011'!H29/1000</f>
        <v>22.239</v>
      </c>
      <c r="I29" s="27">
        <f>'29.12.2011'!I29/1000</f>
        <v>23.35095</v>
      </c>
      <c r="J29" s="27">
        <f>'29.12.2011'!J29/1000</f>
        <v>0</v>
      </c>
      <c r="K29" s="27">
        <f>'29.12.2011'!K29/1000</f>
        <v>23.35095</v>
      </c>
    </row>
    <row r="30" spans="1:11" ht="15.75" customHeight="1" hidden="1">
      <c r="A30" s="4">
        <v>24060300</v>
      </c>
      <c r="B30" s="5" t="s">
        <v>15</v>
      </c>
      <c r="C30" s="14">
        <v>21000</v>
      </c>
      <c r="D30" s="13"/>
      <c r="E30" s="13">
        <f t="shared" si="0"/>
        <v>21000</v>
      </c>
      <c r="F30" s="27">
        <f>'29.12.2011'!F30/1000</f>
        <v>22.239</v>
      </c>
      <c r="G30" s="27">
        <f>'29.12.2011'!G30/1000</f>
        <v>0</v>
      </c>
      <c r="H30" s="27">
        <f>'29.12.2011'!H30/1000</f>
        <v>22.239</v>
      </c>
      <c r="I30" s="27">
        <f>'29.12.2011'!I30/1000</f>
        <v>23.35095</v>
      </c>
      <c r="J30" s="27">
        <f>'29.12.2011'!J30/1000</f>
        <v>0</v>
      </c>
      <c r="K30" s="27">
        <f>'29.12.2011'!K30/1000</f>
        <v>23.35095</v>
      </c>
    </row>
    <row r="31" spans="1:11" ht="63" customHeight="1" hidden="1">
      <c r="A31" s="4">
        <v>24062100</v>
      </c>
      <c r="B31" s="5" t="s">
        <v>29</v>
      </c>
      <c r="C31" s="13"/>
      <c r="D31" s="13"/>
      <c r="E31" s="13">
        <f t="shared" si="0"/>
        <v>0</v>
      </c>
      <c r="F31" s="27">
        <f>'29.12.2011'!F31/1000</f>
        <v>0</v>
      </c>
      <c r="G31" s="27">
        <f>'29.12.2011'!G31/1000</f>
        <v>0</v>
      </c>
      <c r="H31" s="27">
        <f>'29.12.2011'!H31/1000</f>
        <v>0</v>
      </c>
      <c r="I31" s="27">
        <f>'29.12.2011'!I31/1000</f>
        <v>0</v>
      </c>
      <c r="J31" s="27">
        <f>'29.12.2011'!J31/1000</f>
        <v>0</v>
      </c>
      <c r="K31" s="27">
        <f>'29.12.2011'!K31/1000</f>
        <v>0</v>
      </c>
    </row>
    <row r="32" spans="1:11" ht="31.5" customHeight="1" hidden="1">
      <c r="A32" s="4">
        <v>24110600</v>
      </c>
      <c r="B32" s="5" t="s">
        <v>17</v>
      </c>
      <c r="C32" s="13"/>
      <c r="D32" s="13"/>
      <c r="E32" s="13">
        <f t="shared" si="0"/>
        <v>0</v>
      </c>
      <c r="F32" s="27">
        <f>'29.12.2011'!F32/1000</f>
        <v>0</v>
      </c>
      <c r="G32" s="27">
        <f>'29.12.2011'!G32/1000</f>
        <v>0</v>
      </c>
      <c r="H32" s="27">
        <f>'29.12.2011'!H32/1000</f>
        <v>0</v>
      </c>
      <c r="I32" s="27">
        <f>'29.12.2011'!I32/1000</f>
        <v>0</v>
      </c>
      <c r="J32" s="27">
        <f>'29.12.2011'!J32/1000</f>
        <v>0</v>
      </c>
      <c r="K32" s="27">
        <f>'29.12.2011'!K32/1000</f>
        <v>0</v>
      </c>
    </row>
    <row r="33" spans="1:11" ht="47.25" customHeight="1" hidden="1">
      <c r="A33" s="4">
        <v>24110700</v>
      </c>
      <c r="B33" s="5" t="s">
        <v>18</v>
      </c>
      <c r="C33" s="13"/>
      <c r="D33" s="13" t="s">
        <v>7</v>
      </c>
      <c r="E33" s="13" t="e">
        <f t="shared" si="0"/>
        <v>#VALUE!</v>
      </c>
      <c r="F33" s="27">
        <f>'29.12.2011'!F33/1000</f>
        <v>0</v>
      </c>
      <c r="G33" s="27" t="e">
        <f>'29.12.2011'!G33/1000</f>
        <v>#VALUE!</v>
      </c>
      <c r="H33" s="27" t="e">
        <f>'29.12.2011'!H33/1000</f>
        <v>#VALUE!</v>
      </c>
      <c r="I33" s="27">
        <f>'29.12.2011'!I33/1000</f>
        <v>0</v>
      </c>
      <c r="J33" s="27" t="e">
        <f>'29.12.2011'!J33/1000</f>
        <v>#VALUE!</v>
      </c>
      <c r="K33" s="27" t="e">
        <f>'29.12.2011'!K33/1000</f>
        <v>#VALUE!</v>
      </c>
    </row>
    <row r="34" spans="1:11" ht="15.75">
      <c r="A34" s="2">
        <v>25000000</v>
      </c>
      <c r="B34" s="3" t="s">
        <v>19</v>
      </c>
      <c r="C34" s="12"/>
      <c r="D34" s="12">
        <f>D35</f>
        <v>355525</v>
      </c>
      <c r="E34" s="12">
        <f t="shared" si="0"/>
        <v>355525</v>
      </c>
      <c r="F34" s="27">
        <f>'29.12.2011'!F34/1000</f>
        <v>0</v>
      </c>
      <c r="G34" s="27">
        <f>'29.12.2011'!G34/1000</f>
        <v>376.500975</v>
      </c>
      <c r="H34" s="27">
        <f>'29.12.2011'!H34/1000</f>
        <v>376.500975</v>
      </c>
      <c r="I34" s="27">
        <f>'29.12.2011'!I34/1000</f>
        <v>0</v>
      </c>
      <c r="J34" s="27">
        <f>'29.12.2011'!J34/1000</f>
        <v>395.32602375</v>
      </c>
      <c r="K34" s="27">
        <f>'29.12.2011'!K34/1000</f>
        <v>395.32602375</v>
      </c>
    </row>
    <row r="35" spans="1:11" ht="15.75" customHeight="1">
      <c r="A35" s="2">
        <v>25010000</v>
      </c>
      <c r="B35" s="3" t="s">
        <v>30</v>
      </c>
      <c r="C35" s="12"/>
      <c r="D35" s="18">
        <f>SUM(D36:D39)</f>
        <v>355525</v>
      </c>
      <c r="E35" s="12">
        <f t="shared" si="0"/>
        <v>355525</v>
      </c>
      <c r="F35" s="27">
        <f>'29.12.2011'!F35/1000</f>
        <v>0</v>
      </c>
      <c r="G35" s="27">
        <f>'29.12.2011'!G35/1000</f>
        <v>376.500975</v>
      </c>
      <c r="H35" s="27">
        <f>'29.12.2011'!H35/1000</f>
        <v>376.500975</v>
      </c>
      <c r="I35" s="27">
        <f>'29.12.2011'!I35/1000</f>
        <v>0</v>
      </c>
      <c r="J35" s="27">
        <f>'29.12.2011'!J35/1000</f>
        <v>395.32602375</v>
      </c>
      <c r="K35" s="27">
        <f>'29.12.2011'!K35/1000</f>
        <v>395.32602375</v>
      </c>
    </row>
    <row r="36" spans="1:11" ht="31.5" customHeight="1" hidden="1">
      <c r="A36" s="4">
        <v>25010100</v>
      </c>
      <c r="B36" s="8" t="s">
        <v>63</v>
      </c>
      <c r="C36" s="13"/>
      <c r="D36" s="14">
        <v>76332</v>
      </c>
      <c r="E36" s="13">
        <f t="shared" si="0"/>
        <v>76332</v>
      </c>
      <c r="F36" s="27">
        <f>'29.12.2011'!F36/1000</f>
        <v>0</v>
      </c>
      <c r="G36" s="27">
        <f>'29.12.2011'!G36/1000</f>
        <v>76.332</v>
      </c>
      <c r="H36" s="27">
        <f>'29.12.2011'!H36/1000</f>
        <v>76.332</v>
      </c>
      <c r="I36" s="27">
        <f>'29.12.2011'!I36/1000</f>
        <v>0</v>
      </c>
      <c r="J36" s="27">
        <f>'29.12.2011'!J36/1000</f>
        <v>76.332</v>
      </c>
      <c r="K36" s="27">
        <f>'29.12.2011'!K36/1000</f>
        <v>76.332</v>
      </c>
    </row>
    <row r="37" spans="1:11" ht="32.25" customHeight="1" hidden="1">
      <c r="A37" s="4">
        <v>25010200</v>
      </c>
      <c r="B37" s="8" t="s">
        <v>64</v>
      </c>
      <c r="C37" s="13"/>
      <c r="D37" s="14">
        <v>238902</v>
      </c>
      <c r="E37" s="13">
        <f t="shared" si="0"/>
        <v>238902</v>
      </c>
      <c r="F37" s="27">
        <f>'29.12.2011'!F37/1000</f>
        <v>0</v>
      </c>
      <c r="G37" s="27">
        <f>'29.12.2011'!G37/1000</f>
        <v>238.902</v>
      </c>
      <c r="H37" s="27">
        <f>'29.12.2011'!H37/1000</f>
        <v>238.902</v>
      </c>
      <c r="I37" s="27">
        <f>'29.12.2011'!I37/1000</f>
        <v>0</v>
      </c>
      <c r="J37" s="27">
        <f>'29.12.2011'!J37/1000</f>
        <v>238.902</v>
      </c>
      <c r="K37" s="27">
        <f>'29.12.2011'!K37/1000</f>
        <v>238.902</v>
      </c>
    </row>
    <row r="38" spans="1:11" ht="15.75" customHeight="1" hidden="1">
      <c r="A38" s="4">
        <v>25010300</v>
      </c>
      <c r="B38" s="8" t="s">
        <v>31</v>
      </c>
      <c r="C38" s="13"/>
      <c r="D38" s="14">
        <v>39251</v>
      </c>
      <c r="E38" s="13">
        <f t="shared" si="0"/>
        <v>39251</v>
      </c>
      <c r="F38" s="27">
        <f>'29.12.2011'!F38/1000</f>
        <v>0</v>
      </c>
      <c r="G38" s="27">
        <f>'29.12.2011'!G38/1000</f>
        <v>39.251</v>
      </c>
      <c r="H38" s="27">
        <f>'29.12.2011'!H38/1000</f>
        <v>39.251</v>
      </c>
      <c r="I38" s="27">
        <f>'29.12.2011'!I38/1000</f>
        <v>0</v>
      </c>
      <c r="J38" s="27">
        <f>'29.12.2011'!J38/1000</f>
        <v>39.251</v>
      </c>
      <c r="K38" s="27">
        <f>'29.12.2011'!K38/1000</f>
        <v>39.251</v>
      </c>
    </row>
    <row r="39" spans="1:11" ht="47.25" customHeight="1" hidden="1">
      <c r="A39" s="4">
        <v>25010400</v>
      </c>
      <c r="B39" s="8" t="s">
        <v>65</v>
      </c>
      <c r="C39" s="13"/>
      <c r="D39" s="14">
        <v>1040</v>
      </c>
      <c r="E39" s="13">
        <f t="shared" si="0"/>
        <v>1040</v>
      </c>
      <c r="F39" s="27">
        <f>'29.12.2011'!F39/1000</f>
        <v>0</v>
      </c>
      <c r="G39" s="27">
        <f>'29.12.2011'!G39/1000</f>
        <v>1.04</v>
      </c>
      <c r="H39" s="27">
        <f>'29.12.2011'!H39/1000</f>
        <v>1.04</v>
      </c>
      <c r="I39" s="27">
        <f>'29.12.2011'!I39/1000</f>
        <v>0</v>
      </c>
      <c r="J39" s="27">
        <f>'29.12.2011'!J39/1000</f>
        <v>1.04</v>
      </c>
      <c r="K39" s="27">
        <f>'29.12.2011'!K39/1000</f>
        <v>1.04</v>
      </c>
    </row>
    <row r="40" spans="1:11" ht="15.75" customHeight="1" hidden="1">
      <c r="A40" s="2">
        <v>30000000</v>
      </c>
      <c r="B40" s="3" t="s">
        <v>20</v>
      </c>
      <c r="C40" s="12"/>
      <c r="D40" s="12">
        <f>D41+D43</f>
        <v>0</v>
      </c>
      <c r="E40" s="13">
        <f t="shared" si="0"/>
        <v>0</v>
      </c>
      <c r="F40" s="27">
        <f>'29.12.2011'!F40/1000</f>
        <v>0</v>
      </c>
      <c r="G40" s="27">
        <f>'29.12.2011'!G40/1000</f>
        <v>0</v>
      </c>
      <c r="H40" s="27">
        <f>'29.12.2011'!H40/1000</f>
        <v>0</v>
      </c>
      <c r="I40" s="27">
        <f>'29.12.2011'!I40/1000</f>
        <v>0</v>
      </c>
      <c r="J40" s="27">
        <f>'29.12.2011'!J40/1000</f>
        <v>0</v>
      </c>
      <c r="K40" s="27">
        <f>'29.12.2011'!K40/1000</f>
        <v>0</v>
      </c>
    </row>
    <row r="41" spans="1:11" ht="31.5" customHeight="1" hidden="1">
      <c r="A41" s="2">
        <v>31000000</v>
      </c>
      <c r="B41" s="3" t="s">
        <v>21</v>
      </c>
      <c r="C41" s="12"/>
      <c r="D41" s="12">
        <f>D42</f>
        <v>0</v>
      </c>
      <c r="E41" s="13">
        <f t="shared" si="0"/>
        <v>0</v>
      </c>
      <c r="F41" s="27">
        <f>'29.12.2011'!F41/1000</f>
        <v>0</v>
      </c>
      <c r="G41" s="27">
        <f>'29.12.2011'!G41/1000</f>
        <v>0</v>
      </c>
      <c r="H41" s="27">
        <f>'29.12.2011'!H41/1000</f>
        <v>0</v>
      </c>
      <c r="I41" s="27">
        <f>'29.12.2011'!I41/1000</f>
        <v>0</v>
      </c>
      <c r="J41" s="27">
        <f>'29.12.2011'!J41/1000</f>
        <v>0</v>
      </c>
      <c r="K41" s="27">
        <f>'29.12.2011'!K41/1000</f>
        <v>0</v>
      </c>
    </row>
    <row r="42" spans="1:11" ht="47.25" customHeight="1" hidden="1">
      <c r="A42" s="4">
        <v>31030000</v>
      </c>
      <c r="B42" s="5" t="s">
        <v>22</v>
      </c>
      <c r="C42" s="13"/>
      <c r="D42" s="13"/>
      <c r="E42" s="13">
        <f t="shared" si="0"/>
        <v>0</v>
      </c>
      <c r="F42" s="27">
        <f>'29.12.2011'!F42/1000</f>
        <v>0</v>
      </c>
      <c r="G42" s="27">
        <f>'29.12.2011'!G42/1000</f>
        <v>0</v>
      </c>
      <c r="H42" s="27">
        <f>'29.12.2011'!H42/1000</f>
        <v>0</v>
      </c>
      <c r="I42" s="27">
        <f>'29.12.2011'!I42/1000</f>
        <v>0</v>
      </c>
      <c r="J42" s="27">
        <f>'29.12.2011'!J42/1000</f>
        <v>0</v>
      </c>
      <c r="K42" s="27">
        <f>'29.12.2011'!K42/1000</f>
        <v>0</v>
      </c>
    </row>
    <row r="43" spans="1:11" ht="31.5" customHeight="1" hidden="1">
      <c r="A43" s="2">
        <v>33000000</v>
      </c>
      <c r="B43" s="3" t="s">
        <v>23</v>
      </c>
      <c r="C43" s="12"/>
      <c r="D43" s="12">
        <f>D44</f>
        <v>0</v>
      </c>
      <c r="E43" s="13">
        <f t="shared" si="0"/>
        <v>0</v>
      </c>
      <c r="F43" s="27">
        <f>'29.12.2011'!F43/1000</f>
        <v>0</v>
      </c>
      <c r="G43" s="27">
        <f>'29.12.2011'!G43/1000</f>
        <v>0</v>
      </c>
      <c r="H43" s="27">
        <f>'29.12.2011'!H43/1000</f>
        <v>0</v>
      </c>
      <c r="I43" s="27">
        <f>'29.12.2011'!I43/1000</f>
        <v>0</v>
      </c>
      <c r="J43" s="27">
        <f>'29.12.2011'!J43/1000</f>
        <v>0</v>
      </c>
      <c r="K43" s="27">
        <f>'29.12.2011'!K43/1000</f>
        <v>0</v>
      </c>
    </row>
    <row r="44" spans="1:11" ht="15.75" customHeight="1" hidden="1">
      <c r="A44" s="4">
        <v>33010000</v>
      </c>
      <c r="B44" s="5" t="s">
        <v>24</v>
      </c>
      <c r="C44" s="13"/>
      <c r="D44" s="13"/>
      <c r="E44" s="13">
        <f t="shared" si="0"/>
        <v>0</v>
      </c>
      <c r="F44" s="27">
        <f>'29.12.2011'!F44/1000</f>
        <v>0</v>
      </c>
      <c r="G44" s="27">
        <f>'29.12.2011'!G44/1000</f>
        <v>0</v>
      </c>
      <c r="H44" s="27">
        <f>'29.12.2011'!H44/1000</f>
        <v>0</v>
      </c>
      <c r="I44" s="27">
        <f>'29.12.2011'!I44/1000</f>
        <v>0</v>
      </c>
      <c r="J44" s="27">
        <f>'29.12.2011'!J44/1000</f>
        <v>0</v>
      </c>
      <c r="K44" s="27">
        <f>'29.12.2011'!K44/1000</f>
        <v>0</v>
      </c>
    </row>
    <row r="45" spans="1:11" ht="15.75" customHeight="1" hidden="1">
      <c r="A45" s="4" t="s">
        <v>16</v>
      </c>
      <c r="B45" s="5" t="s">
        <v>16</v>
      </c>
      <c r="C45" s="13"/>
      <c r="D45" s="13"/>
      <c r="E45" s="13">
        <f t="shared" si="0"/>
        <v>0</v>
      </c>
      <c r="F45" s="27">
        <f>'29.12.2011'!F45/1000</f>
        <v>0</v>
      </c>
      <c r="G45" s="27">
        <f>'29.12.2011'!G45/1000</f>
        <v>0</v>
      </c>
      <c r="H45" s="27">
        <f>'29.12.2011'!H45/1000</f>
        <v>0</v>
      </c>
      <c r="I45" s="27">
        <f>'29.12.2011'!I45/1000</f>
        <v>0</v>
      </c>
      <c r="J45" s="27">
        <f>'29.12.2011'!J45/1000</f>
        <v>0</v>
      </c>
      <c r="K45" s="27">
        <f>'29.12.2011'!K45/1000</f>
        <v>0</v>
      </c>
    </row>
    <row r="46" spans="1:11" ht="15.75">
      <c r="A46" s="2">
        <v>30000000</v>
      </c>
      <c r="B46" s="11" t="s">
        <v>20</v>
      </c>
      <c r="C46" s="12">
        <f>C47</f>
        <v>3200</v>
      </c>
      <c r="D46" s="12"/>
      <c r="E46" s="12">
        <f t="shared" si="0"/>
        <v>3200</v>
      </c>
      <c r="F46" s="27">
        <f>'29.12.2011'!F46/1000</f>
        <v>3.3888000000000003</v>
      </c>
      <c r="G46" s="27">
        <f>'29.12.2011'!G46/1000</f>
        <v>0</v>
      </c>
      <c r="H46" s="27">
        <f>'29.12.2011'!H46/1000</f>
        <v>3.3888000000000003</v>
      </c>
      <c r="I46" s="27">
        <f>'29.12.2011'!I46/1000</f>
        <v>3.5582399999999996</v>
      </c>
      <c r="J46" s="27">
        <f>'29.12.2011'!J46/1000</f>
        <v>0</v>
      </c>
      <c r="K46" s="27">
        <f>'29.12.2011'!K46/1000</f>
        <v>3.5582399999999996</v>
      </c>
    </row>
    <row r="47" spans="1:11" ht="18" customHeight="1" hidden="1">
      <c r="A47" s="4">
        <v>31000000</v>
      </c>
      <c r="B47" s="5" t="s">
        <v>39</v>
      </c>
      <c r="C47" s="13">
        <f>C48</f>
        <v>3200</v>
      </c>
      <c r="D47" s="13"/>
      <c r="E47" s="13">
        <f t="shared" si="0"/>
        <v>3200</v>
      </c>
      <c r="F47" s="27">
        <f>'29.12.2011'!F47/1000</f>
        <v>3.3888000000000003</v>
      </c>
      <c r="G47" s="27">
        <f>'29.12.2011'!G47/1000</f>
        <v>0</v>
      </c>
      <c r="H47" s="27">
        <f>'29.12.2011'!H47/1000</f>
        <v>3.3888000000000003</v>
      </c>
      <c r="I47" s="27">
        <f>'29.12.2011'!I47/1000</f>
        <v>3.5582399999999996</v>
      </c>
      <c r="J47" s="27">
        <f>'29.12.2011'!J47/1000</f>
        <v>0</v>
      </c>
      <c r="K47" s="27">
        <f>'29.12.2011'!K47/1000</f>
        <v>3.5582399999999996</v>
      </c>
    </row>
    <row r="48" spans="1:11" ht="54" customHeight="1">
      <c r="A48" s="4">
        <v>31010200</v>
      </c>
      <c r="B48" s="8" t="s">
        <v>41</v>
      </c>
      <c r="C48" s="13">
        <v>3200</v>
      </c>
      <c r="D48" s="13"/>
      <c r="E48" s="13">
        <f t="shared" si="0"/>
        <v>3200</v>
      </c>
      <c r="F48" s="27">
        <f>'29.12.2011'!F48/1000</f>
        <v>3.3888000000000003</v>
      </c>
      <c r="G48" s="27">
        <f>'29.12.2011'!G48/1000</f>
        <v>0</v>
      </c>
      <c r="H48" s="27">
        <f>'29.12.2011'!H48/1000</f>
        <v>3.3888000000000003</v>
      </c>
      <c r="I48" s="27">
        <f>'29.12.2011'!I48/1000</f>
        <v>3.5582399999999996</v>
      </c>
      <c r="J48" s="27">
        <f>'29.12.2011'!J48/1000</f>
        <v>0</v>
      </c>
      <c r="K48" s="27">
        <f>'29.12.2011'!K48/1000</f>
        <v>3.5582399999999996</v>
      </c>
    </row>
    <row r="49" spans="1:11" ht="15.75">
      <c r="A49" s="2"/>
      <c r="B49" s="3" t="s">
        <v>37</v>
      </c>
      <c r="C49" s="12">
        <f>C10+C21+C46</f>
        <v>7714543</v>
      </c>
      <c r="D49" s="12">
        <f>D10+D21</f>
        <v>355525</v>
      </c>
      <c r="E49" s="12">
        <f t="shared" si="0"/>
        <v>8070068</v>
      </c>
      <c r="F49" s="27">
        <f>'29.12.2011'!F49/1000</f>
        <v>8169.701037000001</v>
      </c>
      <c r="G49" s="27">
        <f>'29.12.2011'!G49/1000</f>
        <v>376.500975</v>
      </c>
      <c r="H49" s="27">
        <f>'29.12.2011'!H49/1000</f>
        <v>8546.202012</v>
      </c>
      <c r="I49" s="27">
        <f>'29.12.2011'!I49/1000</f>
        <v>8578.18608885</v>
      </c>
      <c r="J49" s="27">
        <f>'29.12.2011'!J49/1000</f>
        <v>395.32602375</v>
      </c>
      <c r="K49" s="27">
        <f>'29.12.2011'!K49/1000</f>
        <v>8973.5121126</v>
      </c>
    </row>
    <row r="50" spans="1:11" ht="15.75">
      <c r="A50" s="2">
        <v>40000000</v>
      </c>
      <c r="B50" s="11" t="s">
        <v>44</v>
      </c>
      <c r="C50" s="12">
        <f>C51</f>
        <v>67393982.6</v>
      </c>
      <c r="D50" s="12">
        <f>D51</f>
        <v>501700</v>
      </c>
      <c r="E50" s="12">
        <f t="shared" si="0"/>
        <v>67895682.6</v>
      </c>
      <c r="F50" s="27">
        <f>'29.12.2011'!F50/1000</f>
        <v>71370.2275734</v>
      </c>
      <c r="G50" s="27">
        <f>'29.12.2011'!G50/1000</f>
        <v>531.3003</v>
      </c>
      <c r="H50" s="27">
        <f>'29.12.2011'!H50/1000</f>
        <v>71901.5278734</v>
      </c>
      <c r="I50" s="27">
        <f>'29.12.2011'!I50/1000</f>
        <v>74938.73895207001</v>
      </c>
      <c r="J50" s="27">
        <f>'29.12.2011'!J50/1000</f>
        <v>557.865315</v>
      </c>
      <c r="K50" s="27">
        <f>'29.12.2011'!K50/1000</f>
        <v>75496.60426707001</v>
      </c>
    </row>
    <row r="51" spans="1:11" ht="15.75">
      <c r="A51" s="2">
        <v>41000000</v>
      </c>
      <c r="B51" s="3" t="s">
        <v>25</v>
      </c>
      <c r="C51" s="12">
        <f>C54+C58+C52</f>
        <v>67393982.6</v>
      </c>
      <c r="D51" s="12">
        <f>D54+D58+D52</f>
        <v>501700</v>
      </c>
      <c r="E51" s="12">
        <f t="shared" si="0"/>
        <v>67895682.6</v>
      </c>
      <c r="F51" s="27">
        <f>'29.12.2011'!F51/1000</f>
        <v>71370.2275734</v>
      </c>
      <c r="G51" s="27">
        <f>'29.12.2011'!G51/1000</f>
        <v>531.3003</v>
      </c>
      <c r="H51" s="27">
        <f>'29.12.2011'!H51/1000</f>
        <v>71901.5278734</v>
      </c>
      <c r="I51" s="27">
        <f>'29.12.2011'!I51/1000</f>
        <v>74938.73895207001</v>
      </c>
      <c r="J51" s="27">
        <f>'29.12.2011'!J51/1000</f>
        <v>557.865315</v>
      </c>
      <c r="K51" s="27">
        <f>'29.12.2011'!K51/1000</f>
        <v>75496.60426707001</v>
      </c>
    </row>
    <row r="52" spans="1:11" ht="15.75">
      <c r="A52" s="2">
        <v>41010000</v>
      </c>
      <c r="B52" s="3" t="s">
        <v>42</v>
      </c>
      <c r="C52" s="12">
        <f>C53</f>
        <v>139605</v>
      </c>
      <c r="D52" s="12"/>
      <c r="E52" s="12">
        <f t="shared" si="0"/>
        <v>139605</v>
      </c>
      <c r="F52" s="27">
        <f>'29.12.2011'!F52/1000</f>
        <v>147.84169500000002</v>
      </c>
      <c r="G52" s="27">
        <f>'29.12.2011'!G52/1000</f>
        <v>0</v>
      </c>
      <c r="H52" s="27">
        <f>'29.12.2011'!H52/1000</f>
        <v>147.84169500000002</v>
      </c>
      <c r="I52" s="27">
        <f>'29.12.2011'!I52/1000</f>
        <v>155.23377975000002</v>
      </c>
      <c r="J52" s="27">
        <f>'29.12.2011'!J52/1000</f>
        <v>0</v>
      </c>
      <c r="K52" s="27">
        <f>'29.12.2011'!K52/1000</f>
        <v>155.23377975000002</v>
      </c>
    </row>
    <row r="53" spans="1:11" ht="80.25" customHeight="1" hidden="1">
      <c r="A53" s="4">
        <v>41010600</v>
      </c>
      <c r="B53" s="8" t="s">
        <v>43</v>
      </c>
      <c r="C53" s="13">
        <v>139605</v>
      </c>
      <c r="D53" s="13"/>
      <c r="E53" s="13">
        <f t="shared" si="0"/>
        <v>139605</v>
      </c>
      <c r="F53" s="27">
        <f>'29.12.2011'!F53/1000</f>
        <v>147.84169500000002</v>
      </c>
      <c r="G53" s="27">
        <f>'29.12.2011'!G53/1000</f>
        <v>0</v>
      </c>
      <c r="H53" s="27">
        <f>'29.12.2011'!H53/1000</f>
        <v>147.84169500000002</v>
      </c>
      <c r="I53" s="27">
        <f>'29.12.2011'!I53/1000</f>
        <v>155.23377975000002</v>
      </c>
      <c r="J53" s="27">
        <f>'29.12.2011'!J53/1000</f>
        <v>0</v>
      </c>
      <c r="K53" s="27">
        <f>'29.12.2011'!K53/1000</f>
        <v>155.23377975000002</v>
      </c>
    </row>
    <row r="54" spans="1:11" ht="15.75">
      <c r="A54" s="2">
        <v>41020000</v>
      </c>
      <c r="B54" s="3" t="s">
        <v>26</v>
      </c>
      <c r="C54" s="12">
        <f>C55+C56+C57</f>
        <v>42109300</v>
      </c>
      <c r="D54" s="12">
        <f>D55+D56+D57</f>
        <v>0</v>
      </c>
      <c r="E54" s="12">
        <f t="shared" si="0"/>
        <v>42109300</v>
      </c>
      <c r="F54" s="27">
        <f>'29.12.2011'!F54/1000</f>
        <v>44593.748700000004</v>
      </c>
      <c r="G54" s="27">
        <f>'29.12.2011'!G54/1000</f>
        <v>0</v>
      </c>
      <c r="H54" s="27">
        <f>'29.12.2011'!H54/1000</f>
        <v>44593.748700000004</v>
      </c>
      <c r="I54" s="27">
        <f>'29.12.2011'!I54/1000</f>
        <v>46823.436134999996</v>
      </c>
      <c r="J54" s="27">
        <f>'29.12.2011'!J54/1000</f>
        <v>0</v>
      </c>
      <c r="K54" s="27">
        <f>'29.12.2011'!K54/1000</f>
        <v>46823.436134999996</v>
      </c>
    </row>
    <row r="55" spans="1:11" ht="31.5" customHeight="1" hidden="1">
      <c r="A55" s="4">
        <v>41020100</v>
      </c>
      <c r="B55" s="8" t="s">
        <v>62</v>
      </c>
      <c r="C55" s="13">
        <v>41888800</v>
      </c>
      <c r="D55" s="13"/>
      <c r="E55" s="13">
        <f t="shared" si="0"/>
        <v>41888800</v>
      </c>
      <c r="F55" s="27">
        <f>'29.12.2011'!F55/1000</f>
        <v>44360.2392</v>
      </c>
      <c r="G55" s="27">
        <f>'29.12.2011'!G55/1000</f>
        <v>0</v>
      </c>
      <c r="H55" s="27">
        <f>'29.12.2011'!H55/1000</f>
        <v>44360.2392</v>
      </c>
      <c r="I55" s="27">
        <f>'29.12.2011'!I55/1000</f>
        <v>46578.25116</v>
      </c>
      <c r="J55" s="27">
        <f>'29.12.2011'!J55/1000</f>
        <v>0</v>
      </c>
      <c r="K55" s="27">
        <f>'29.12.2011'!K55/1000</f>
        <v>46578.25116</v>
      </c>
    </row>
    <row r="56" spans="1:11" ht="47.25" customHeight="1" hidden="1">
      <c r="A56" s="4">
        <v>41020600</v>
      </c>
      <c r="B56" s="8" t="s">
        <v>32</v>
      </c>
      <c r="C56" s="13">
        <v>220500</v>
      </c>
      <c r="D56" s="13"/>
      <c r="E56" s="13">
        <f t="shared" si="0"/>
        <v>220500</v>
      </c>
      <c r="F56" s="27">
        <f>'29.12.2011'!F56/1000</f>
        <v>233.5095</v>
      </c>
      <c r="G56" s="27">
        <f>'29.12.2011'!G56/1000</f>
        <v>0</v>
      </c>
      <c r="H56" s="27">
        <f>'29.12.2011'!H56/1000</f>
        <v>233.5095</v>
      </c>
      <c r="I56" s="27">
        <f>'29.12.2011'!I56/1000</f>
        <v>245.184975</v>
      </c>
      <c r="J56" s="27">
        <f>'29.12.2011'!J56/1000</f>
        <v>0</v>
      </c>
      <c r="K56" s="27">
        <f>'29.12.2011'!K56/1000</f>
        <v>245.184975</v>
      </c>
    </row>
    <row r="57" spans="1:11" ht="15.75" customHeight="1" hidden="1">
      <c r="A57" s="4">
        <v>41020900</v>
      </c>
      <c r="B57" s="5" t="s">
        <v>33</v>
      </c>
      <c r="C57" s="13"/>
      <c r="D57" s="13"/>
      <c r="E57" s="13">
        <f t="shared" si="0"/>
        <v>0</v>
      </c>
      <c r="F57" s="27">
        <f>'29.12.2011'!F57/1000</f>
        <v>0</v>
      </c>
      <c r="G57" s="27">
        <f>'29.12.2011'!G57/1000</f>
        <v>0</v>
      </c>
      <c r="H57" s="27">
        <f>'29.12.2011'!H57/1000</f>
        <v>0</v>
      </c>
      <c r="I57" s="27">
        <f>'29.12.2011'!I57/1000</f>
        <v>0</v>
      </c>
      <c r="J57" s="27">
        <f>'29.12.2011'!J57/1000</f>
        <v>0</v>
      </c>
      <c r="K57" s="27">
        <f>'29.12.2011'!K57/1000</f>
        <v>0</v>
      </c>
    </row>
    <row r="58" spans="1:11" ht="15.75">
      <c r="A58" s="2">
        <v>41030000</v>
      </c>
      <c r="B58" s="3" t="s">
        <v>27</v>
      </c>
      <c r="C58" s="12">
        <f>SUM(C59:C68)</f>
        <v>25145077.6</v>
      </c>
      <c r="D58" s="12">
        <f>SUM(D59:D68)</f>
        <v>501700</v>
      </c>
      <c r="E58" s="12">
        <f t="shared" si="0"/>
        <v>25646777.6</v>
      </c>
      <c r="F58" s="27">
        <f>'29.12.2011'!F58/1000</f>
        <v>26628.637178400004</v>
      </c>
      <c r="G58" s="27">
        <f>'29.12.2011'!G58/1000</f>
        <v>531.3003</v>
      </c>
      <c r="H58" s="27">
        <f>'29.12.2011'!H58/1000</f>
        <v>27159.937478400003</v>
      </c>
      <c r="I58" s="27">
        <f>'29.12.2011'!I58/1000</f>
        <v>27960.06903732</v>
      </c>
      <c r="J58" s="27">
        <f>'29.12.2011'!J58/1000</f>
        <v>557.865315</v>
      </c>
      <c r="K58" s="27">
        <f>'29.12.2011'!K58/1000</f>
        <v>28517.934352320004</v>
      </c>
    </row>
    <row r="59" spans="1:11" ht="72.75" customHeight="1" hidden="1">
      <c r="A59" s="4">
        <v>41030600</v>
      </c>
      <c r="B59" s="9" t="s">
        <v>34</v>
      </c>
      <c r="C59" s="13">
        <v>17796600</v>
      </c>
      <c r="D59" s="13"/>
      <c r="E59" s="13">
        <f t="shared" si="0"/>
        <v>17796600</v>
      </c>
      <c r="F59" s="27">
        <f>'29.12.2011'!F59/1000</f>
        <v>18846.5994</v>
      </c>
      <c r="G59" s="27">
        <f>'29.12.2011'!G59/1000</f>
        <v>0</v>
      </c>
      <c r="H59" s="27">
        <f>'29.12.2011'!H59/1000</f>
        <v>18846.5994</v>
      </c>
      <c r="I59" s="27">
        <f>'29.12.2011'!I59/1000</f>
        <v>19788.929369999998</v>
      </c>
      <c r="J59" s="27">
        <f>'29.12.2011'!J59/1000</f>
        <v>0</v>
      </c>
      <c r="K59" s="27">
        <f>'29.12.2011'!K59/1000</f>
        <v>19788.929369999998</v>
      </c>
    </row>
    <row r="60" spans="1:11" ht="105" customHeight="1" hidden="1">
      <c r="A60" s="4">
        <v>41030800</v>
      </c>
      <c r="B60" s="9" t="s">
        <v>40</v>
      </c>
      <c r="C60" s="13">
        <v>2638300</v>
      </c>
      <c r="D60" s="13"/>
      <c r="E60" s="13">
        <f t="shared" si="0"/>
        <v>2638300</v>
      </c>
      <c r="F60" s="27">
        <f>'29.12.2011'!F60/1000</f>
        <v>2793.9597000000003</v>
      </c>
      <c r="G60" s="27">
        <f>'29.12.2011'!G60/1000</f>
        <v>0</v>
      </c>
      <c r="H60" s="27">
        <f>'29.12.2011'!H60/1000</f>
        <v>2793.9597000000003</v>
      </c>
      <c r="I60" s="27">
        <f>'29.12.2011'!I60/1000</f>
        <v>2933.657685</v>
      </c>
      <c r="J60" s="27">
        <f>'29.12.2011'!J60/1000</f>
        <v>0</v>
      </c>
      <c r="K60" s="27">
        <f>'29.12.2011'!K60/1000</f>
        <v>2933.657685</v>
      </c>
    </row>
    <row r="61" spans="1:11" ht="237.75" customHeight="1" hidden="1">
      <c r="A61" s="4">
        <v>41030900</v>
      </c>
      <c r="B61" s="9" t="s">
        <v>57</v>
      </c>
      <c r="C61" s="13">
        <v>849100</v>
      </c>
      <c r="D61" s="13"/>
      <c r="E61" s="13">
        <f t="shared" si="0"/>
        <v>849100</v>
      </c>
      <c r="F61" s="27">
        <f>'29.12.2011'!F61/1000</f>
        <v>899.1969</v>
      </c>
      <c r="G61" s="27">
        <f>'29.12.2011'!G61/1000</f>
        <v>0</v>
      </c>
      <c r="H61" s="27">
        <f>'29.12.2011'!H61/1000</f>
        <v>899.1969</v>
      </c>
      <c r="I61" s="27">
        <f>'29.12.2011'!I61/1000</f>
        <v>944.156745</v>
      </c>
      <c r="J61" s="27">
        <f>'29.12.2011'!J61/1000</f>
        <v>0</v>
      </c>
      <c r="K61" s="27">
        <f>'29.12.2011'!K61/1000</f>
        <v>944.156745</v>
      </c>
    </row>
    <row r="62" spans="1:11" ht="64.5" customHeight="1" hidden="1">
      <c r="A62" s="4">
        <v>41031000</v>
      </c>
      <c r="B62" s="9" t="s">
        <v>35</v>
      </c>
      <c r="C62" s="13">
        <v>1933000</v>
      </c>
      <c r="D62" s="13"/>
      <c r="E62" s="13">
        <f t="shared" si="0"/>
        <v>1933000</v>
      </c>
      <c r="F62" s="27">
        <f>'29.12.2011'!F62/1000</f>
        <v>2047.047</v>
      </c>
      <c r="G62" s="27">
        <f>'29.12.2011'!G62/1000</f>
        <v>0</v>
      </c>
      <c r="H62" s="27">
        <f>'29.12.2011'!H62/1000</f>
        <v>2047.047</v>
      </c>
      <c r="I62" s="27">
        <f>'29.12.2011'!I62/1000</f>
        <v>2149.39935</v>
      </c>
      <c r="J62" s="27">
        <f>'29.12.2011'!J62/1000</f>
        <v>0</v>
      </c>
      <c r="K62" s="27">
        <f>'29.12.2011'!K62/1000</f>
        <v>2149.39935</v>
      </c>
    </row>
    <row r="63" spans="1:11" ht="60" customHeight="1" hidden="1">
      <c r="A63" s="19">
        <v>41034400</v>
      </c>
      <c r="B63" s="20" t="s">
        <v>58</v>
      </c>
      <c r="C63" s="13"/>
      <c r="D63" s="13">
        <v>501700</v>
      </c>
      <c r="E63" s="13">
        <f t="shared" si="0"/>
        <v>501700</v>
      </c>
      <c r="F63" s="27">
        <f>'29.12.2011'!F63/1000</f>
        <v>0</v>
      </c>
      <c r="G63" s="27">
        <f>'29.12.2011'!G63/1000</f>
        <v>501.7</v>
      </c>
      <c r="H63" s="27">
        <f>'29.12.2011'!H63/1000</f>
        <v>501.7</v>
      </c>
      <c r="I63" s="27">
        <f>'29.12.2011'!I63/1000</f>
        <v>0</v>
      </c>
      <c r="J63" s="27">
        <f>'29.12.2011'!J63/1000</f>
        <v>501.7</v>
      </c>
      <c r="K63" s="27">
        <f>'29.12.2011'!K63/1000</f>
        <v>501.7</v>
      </c>
    </row>
    <row r="64" spans="1:11" ht="45" customHeight="1" hidden="1">
      <c r="A64" s="19">
        <v>41034500</v>
      </c>
      <c r="B64" s="20" t="s">
        <v>66</v>
      </c>
      <c r="C64" s="13">
        <v>1000000</v>
      </c>
      <c r="D64" s="13"/>
      <c r="E64" s="13">
        <f t="shared" si="0"/>
        <v>1000000</v>
      </c>
      <c r="F64" s="27">
        <f>'29.12.2011'!F64/1000</f>
        <v>1059</v>
      </c>
      <c r="G64" s="27">
        <f>'29.12.2011'!G64/1000</f>
        <v>0</v>
      </c>
      <c r="H64" s="27">
        <f>'29.12.2011'!H64/1000</f>
        <v>1059</v>
      </c>
      <c r="I64" s="27">
        <f>'29.12.2011'!I64/1000</f>
        <v>1111.95</v>
      </c>
      <c r="J64" s="27">
        <f>'29.12.2011'!J64/1000</f>
        <v>0</v>
      </c>
      <c r="K64" s="27">
        <f>'29.12.2011'!K64/1000</f>
        <v>1111.95</v>
      </c>
    </row>
    <row r="65" spans="1:11" ht="45" customHeight="1" hidden="1">
      <c r="A65" s="4">
        <v>41035200</v>
      </c>
      <c r="B65" s="9" t="s">
        <v>59</v>
      </c>
      <c r="C65" s="13">
        <v>139800</v>
      </c>
      <c r="D65" s="13"/>
      <c r="E65" s="13">
        <f t="shared" si="0"/>
        <v>139800</v>
      </c>
      <c r="F65" s="27">
        <f>'29.12.2011'!F65/1000</f>
        <v>148.0482</v>
      </c>
      <c r="G65" s="27">
        <f>'29.12.2011'!G65/1000</f>
        <v>0</v>
      </c>
      <c r="H65" s="27">
        <f>'29.12.2011'!H65/1000</f>
        <v>148.0482</v>
      </c>
      <c r="I65" s="27">
        <f>'29.12.2011'!I65/1000</f>
        <v>155.45061</v>
      </c>
      <c r="J65" s="27">
        <f>'29.12.2011'!J65/1000</f>
        <v>0</v>
      </c>
      <c r="K65" s="27">
        <f>'29.12.2011'!K65/1000</f>
        <v>155.45061</v>
      </c>
    </row>
    <row r="66" spans="1:11" ht="45" customHeight="1" hidden="1">
      <c r="A66" s="4">
        <v>41035600</v>
      </c>
      <c r="B66" s="9" t="s">
        <v>60</v>
      </c>
      <c r="C66" s="13">
        <v>4827.6</v>
      </c>
      <c r="D66" s="13"/>
      <c r="E66" s="13">
        <f t="shared" si="0"/>
        <v>4827.6</v>
      </c>
      <c r="F66" s="27">
        <f>'29.12.2011'!F66/1000</f>
        <v>5.112428400000001</v>
      </c>
      <c r="G66" s="27">
        <f>'29.12.2011'!G66/1000</f>
        <v>0</v>
      </c>
      <c r="H66" s="27">
        <f>'29.12.2011'!H66/1000</f>
        <v>5.112428400000001</v>
      </c>
      <c r="I66" s="27">
        <f>'29.12.2011'!I66/1000</f>
        <v>5.368049820000001</v>
      </c>
      <c r="J66" s="27">
        <f>'29.12.2011'!J66/1000</f>
        <v>0</v>
      </c>
      <c r="K66" s="27">
        <f>'29.12.2011'!K66/1000</f>
        <v>5.368049820000001</v>
      </c>
    </row>
    <row r="67" spans="1:11" ht="119.25" customHeight="1" hidden="1">
      <c r="A67" s="4">
        <v>41035800</v>
      </c>
      <c r="B67" s="9" t="s">
        <v>61</v>
      </c>
      <c r="C67" s="13">
        <v>783450</v>
      </c>
      <c r="D67" s="13"/>
      <c r="E67" s="13">
        <f t="shared" si="0"/>
        <v>783450</v>
      </c>
      <c r="F67" s="27">
        <f>'29.12.2011'!F67/1000</f>
        <v>829.6735500000001</v>
      </c>
      <c r="G67" s="27">
        <f>'29.12.2011'!G67/1000</f>
        <v>0</v>
      </c>
      <c r="H67" s="27">
        <f>'29.12.2011'!H67/1000</f>
        <v>829.6735500000001</v>
      </c>
      <c r="I67" s="27">
        <f>'29.12.2011'!I67/1000</f>
        <v>871.1572275000001</v>
      </c>
      <c r="J67" s="27">
        <f>'29.12.2011'!J67/1000</f>
        <v>0</v>
      </c>
      <c r="K67" s="27">
        <f>'29.12.2011'!K67/1000</f>
        <v>871.1572275000001</v>
      </c>
    </row>
    <row r="68" spans="1:11" ht="78" customHeight="1" hidden="1">
      <c r="A68" s="4">
        <v>41037000</v>
      </c>
      <c r="B68" s="9" t="s">
        <v>38</v>
      </c>
      <c r="C68" s="13"/>
      <c r="D68" s="13"/>
      <c r="E68" s="13">
        <f t="shared" si="0"/>
        <v>0</v>
      </c>
      <c r="F68" s="27">
        <f>'29.12.2011'!F68/1000</f>
        <v>0</v>
      </c>
      <c r="G68" s="27">
        <f>'29.12.2011'!G68/1000</f>
        <v>0</v>
      </c>
      <c r="H68" s="27">
        <f>'29.12.2011'!H68/1000</f>
        <v>0</v>
      </c>
      <c r="I68" s="27">
        <f>'29.12.2011'!I68/1000</f>
        <v>0</v>
      </c>
      <c r="J68" s="27">
        <f>'29.12.2011'!J68/1000</f>
        <v>0</v>
      </c>
      <c r="K68" s="27">
        <f>'29.12.2011'!K68/1000</f>
        <v>0</v>
      </c>
    </row>
    <row r="69" spans="1:11" ht="27" customHeight="1">
      <c r="A69" s="38" t="s">
        <v>28</v>
      </c>
      <c r="B69" s="39"/>
      <c r="C69" s="12">
        <f>C49+C50</f>
        <v>75108525.6</v>
      </c>
      <c r="D69" s="12">
        <f>D49+D50</f>
        <v>857225</v>
      </c>
      <c r="E69" s="13">
        <f t="shared" si="0"/>
        <v>75965750.6</v>
      </c>
      <c r="F69" s="27">
        <f>'29.12.2011'!F69/1000</f>
        <v>79539.9286104</v>
      </c>
      <c r="G69" s="27">
        <f>'29.12.2011'!G69/1000</f>
        <v>907.801275</v>
      </c>
      <c r="H69" s="27">
        <f>'29.12.2011'!H69/1000</f>
        <v>80447.72988540001</v>
      </c>
      <c r="I69" s="27">
        <f>'29.12.2011'!I69/1000</f>
        <v>83516.92504092</v>
      </c>
      <c r="J69" s="27">
        <f>'29.12.2011'!J69/1000</f>
        <v>953.1913387500001</v>
      </c>
      <c r="K69" s="27">
        <f>'29.12.2011'!K69/1000</f>
        <v>84470.11637967001</v>
      </c>
    </row>
    <row r="70" spans="1:5" ht="27" customHeight="1">
      <c r="A70" s="15"/>
      <c r="B70" s="15"/>
      <c r="C70" s="16"/>
      <c r="D70" s="16"/>
      <c r="E70" s="17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 hidden="1">
      <c r="A73" s="1"/>
      <c r="B73" s="1"/>
      <c r="C73" s="1"/>
      <c r="D73" s="1"/>
      <c r="E73" s="1"/>
    </row>
    <row r="75" spans="2:5" ht="12.75">
      <c r="B75" s="1"/>
      <c r="C75" s="1"/>
      <c r="D75" s="1"/>
      <c r="E75" s="1"/>
    </row>
  </sheetData>
  <mergeCells count="15">
    <mergeCell ref="K8:K9"/>
    <mergeCell ref="A5:K5"/>
    <mergeCell ref="A7:A9"/>
    <mergeCell ref="B7:B9"/>
    <mergeCell ref="F7:H7"/>
    <mergeCell ref="I7:K7"/>
    <mergeCell ref="C8:C9"/>
    <mergeCell ref="D8:D9"/>
    <mergeCell ref="E8:E9"/>
    <mergeCell ref="F8:F9"/>
    <mergeCell ref="A69:B69"/>
    <mergeCell ref="H8:H9"/>
    <mergeCell ref="I8:I9"/>
    <mergeCell ref="J8:J9"/>
    <mergeCell ref="G8:G9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cp:lastPrinted>2011-12-27T09:12:45Z</cp:lastPrinted>
  <dcterms:created xsi:type="dcterms:W3CDTF">1996-10-08T23:32:33Z</dcterms:created>
  <dcterms:modified xsi:type="dcterms:W3CDTF">2011-12-27T12:32:01Z</dcterms:modified>
  <cp:category/>
  <cp:version/>
  <cp:contentType/>
  <cp:contentStatus/>
</cp:coreProperties>
</file>